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urewicz\Desktop\"/>
    </mc:Choice>
  </mc:AlternateContent>
  <bookViews>
    <workbookView xWindow="0" yWindow="0" windowWidth="28800" windowHeight="12270" activeTab="1"/>
  </bookViews>
  <sheets>
    <sheet name="Bilans | Balance Sheet" sheetId="2" r:id="rId1"/>
    <sheet name="RZiS |P&amp;L" sheetId="4" r:id="rId2"/>
    <sheet name="Przepływy pieniężne| Cash Flow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" l="1"/>
  <c r="G31" i="5" l="1"/>
  <c r="N32" i="5" l="1"/>
  <c r="N24" i="5"/>
  <c r="N15" i="5"/>
  <c r="N17" i="5" s="1"/>
  <c r="N34" i="5" l="1"/>
  <c r="N9" i="4" l="1"/>
  <c r="L38" i="2"/>
  <c r="L31" i="2"/>
  <c r="L26" i="2"/>
  <c r="L28" i="2" s="1"/>
  <c r="L16" i="2"/>
  <c r="L9" i="2"/>
  <c r="L39" i="2" l="1"/>
  <c r="L40" i="2" s="1"/>
  <c r="L17" i="2"/>
  <c r="N14" i="4"/>
  <c r="N18" i="4" l="1"/>
  <c r="N20" i="4" l="1"/>
  <c r="N21" i="4" l="1"/>
</calcChain>
</file>

<file path=xl/sharedStrings.xml><?xml version="1.0" encoding="utf-8"?>
<sst xmlns="http://schemas.openxmlformats.org/spreadsheetml/2006/main" count="215" uniqueCount="194">
  <si>
    <t>Pozostałe aktywa trwałe</t>
  </si>
  <si>
    <t xml:space="preserve">Nabycie wartości niematerialnych oraz rzeczowych aktywów trwałych 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</si>
  <si>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</si>
  <si>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</si>
  <si>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</si>
  <si>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</si>
  <si>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</si>
  <si>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</si>
  <si>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</si>
  <si>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</si>
  <si>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Koszty wytworzenia sprzedanych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</si>
  <si>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</si>
  <si>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</si>
  <si>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</si>
  <si>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</si>
  <si>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</si>
  <si>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</si>
  <si>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</si>
  <si>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</si>
  <si>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</si>
  <si>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</si>
  <si>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zapasów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</si>
  <si>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</si>
  <si>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</si>
  <si>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</si>
  <si>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</si>
  <si>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</si>
  <si>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</si>
  <si>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</si>
  <si>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Inne wydatki inwestycyjne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</si>
  <si>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</si>
  <si>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</si>
  <si>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</si>
  <si>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</si>
  <si>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</si>
  <si>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</si>
  <si>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</si>
  <si>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</si>
  <si>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</si>
  <si>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</si>
  <si>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</si>
  <si>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</si>
  <si>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</si>
  <si>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</si>
  <si>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</si>
  <si>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</si>
  <si>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</si>
  <si>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</si>
  <si>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</si>
  <si>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</si>
  <si>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</si>
  <si>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</si>
  <si>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</si>
  <si>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Pozostałe kapitały</t>
  </si>
  <si>
    <t>Niepodzielny wynik finansowy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</si>
  <si>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</si>
  <si>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</si>
  <si>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</si>
  <si>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</si>
  <si>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</si>
  <si>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</si>
  <si>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</si>
  <si>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</si>
  <si>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</si>
  <si>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</si>
  <si>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</si>
  <si>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</si>
  <si>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</si>
  <si>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</si>
  <si>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</si>
  <si>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</si>
  <si>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Cost of services sold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</si>
  <si>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</si>
  <si>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</si>
  <si>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</si>
  <si>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</si>
  <si>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</si>
  <si>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</si>
  <si>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</si>
  <si>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</si>
  <si>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</si>
  <si>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</si>
  <si>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</si>
  <si>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</si>
  <si>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</si>
  <si>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</si>
  <si>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</si>
  <si>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</si>
  <si>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</si>
  <si>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</si>
  <si>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</si>
  <si>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</si>
  <si>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</si>
  <si>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</si>
  <si>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</si>
  <si>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</si>
  <si>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</si>
  <si>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</si>
  <si>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</si>
  <si>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</si>
  <si>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</si>
  <si>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</si>
  <si>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</si>
  <si>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Supplementary capital</t>
  </si>
  <si>
    <t>Kapitał zapasowy</t>
  </si>
  <si>
    <t>Other reserve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</si>
  <si>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</si>
  <si>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</si>
  <si>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</si>
  <si>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</si>
  <si>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</si>
  <si>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</si>
  <si>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</si>
  <si>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</si>
  <si>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</si>
  <si>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</si>
  <si>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</si>
  <si>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</si>
  <si>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</si>
  <si>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</si>
  <si>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</si>
  <si>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</si>
  <si>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</si>
  <si>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</si>
  <si>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</si>
  <si>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</si>
  <si>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inventories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</si>
  <si>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</si>
  <si>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</si>
  <si>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</si>
  <si>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</si>
  <si>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</si>
  <si>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</si>
  <si>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</si>
  <si>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</si>
  <si>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</si>
  <si>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</si>
  <si>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</si>
  <si>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</si>
  <si>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</si>
  <si>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</si>
  <si>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</si>
  <si>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</si>
  <si>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Other investment outflows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</si>
  <si>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</si>
  <si>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</si>
  <si>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</si>
  <si>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</si>
  <si>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</si>
  <si>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</si>
  <si>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</si>
  <si>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Change in cash due to foreign exchange differences</t>
  </si>
  <si>
    <t>Net inflows of issuing shares (issue of shares) and other capital instruments and additional payments to capital</t>
  </si>
  <si>
    <t>Bilansowa zmiana stanu środków pieniężnych</t>
  </si>
  <si>
    <t>Zmiana stanu środków pieniężnych z tytułu różnic kursowych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</si>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</sst>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4" fillId="0" borderId="1" xfId="1" quotePrefix="1" applyNumberFormat="1" applyFont="1" applyFill="1" applyBorder="1" applyAlignment="1">
      <alignment horizontal="left" vertical="center"/>
    </xf>
    <xf numFmtId="14" fontId="4" fillId="0" borderId="0" xfId="1" quotePrefix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3" borderId="2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3" fontId="4" fillId="3" borderId="2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4" fillId="0" borderId="0" xfId="1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4" fontId="4" fillId="3" borderId="2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3" fillId="3" borderId="5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14" fontId="4" fillId="0" borderId="7" xfId="1" quotePrefix="1" applyNumberFormat="1" applyFont="1" applyFill="1" applyBorder="1" applyAlignment="1">
      <alignment horizontal="left" vertical="center" wrapText="1"/>
    </xf>
    <xf numFmtId="14" fontId="4" fillId="0" borderId="7" xfId="1" quotePrefix="1" applyNumberFormat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14" fontId="4" fillId="3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5" fillId="3" borderId="5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3" fontId="4" fillId="3" borderId="5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9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vertical="center"/>
    </xf>
    <xf numFmtId="3" fontId="9" fillId="0" borderId="3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quotePrefix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6" fillId="3" borderId="3" xfId="1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3" fontId="6" fillId="3" borderId="5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3" fontId="10" fillId="3" borderId="1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0" fillId="3" borderId="3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</cellXfs>
  <cellStyles count="2">
    <cellStyle name="MAND_x000d_CHECK.COMMAND_x000e_RENAME.COMMAND_x0008_SHOW.BAR_x000b_DELETE.MENU_x000e_DELETE.COMMAND_x000e_GET.CHA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pane xSplit="1" ySplit="1" topLeftCell="B2" activePane="bottomRight" state="frozen"/>
      <selection activeCell="K23" sqref="K23"/>
      <selection pane="topRight" activeCell="K23" sqref="K23"/>
      <selection pane="bottomLeft" activeCell="K23" sqref="K23"/>
      <selection pane="bottomRight" activeCell="C27" sqref="C27"/>
    </sheetView>
  </sheetViews>
  <sheetFormatPr defaultRowHeight="15" x14ac:dyDescent="0.25"/>
  <cols>
    <col min="1" max="1" width="38.85546875" style="13" customWidth="1"/>
    <col min="2" max="2" width="36.28515625" style="13" customWidth="1"/>
    <col min="3" max="4" width="11.5703125" style="1" customWidth="1"/>
    <col min="5" max="7" width="10.7109375" style="54" customWidth="1"/>
    <col min="8" max="8" width="11.5703125" style="1" customWidth="1"/>
    <col min="9" max="10" width="10.7109375" style="54" customWidth="1"/>
    <col min="11" max="11" width="12.42578125" style="13" customWidth="1"/>
    <col min="12" max="12" width="11.5703125" style="1" customWidth="1"/>
    <col min="13" max="16384" width="9.140625" style="4"/>
  </cols>
  <sheetData>
    <row r="1" spans="1:16" s="13" customFormat="1" x14ac:dyDescent="0.25">
      <c r="A1" s="35" t="s">
        <v>180</v>
      </c>
      <c r="B1" s="14" t="s">
        <v>181</v>
      </c>
      <c r="C1" s="52">
        <v>42369</v>
      </c>
      <c r="D1" s="38">
        <v>42735</v>
      </c>
      <c r="E1" s="15">
        <v>42825</v>
      </c>
      <c r="F1" s="15">
        <v>42916</v>
      </c>
      <c r="G1" s="15">
        <v>43008</v>
      </c>
      <c r="H1" s="38">
        <v>43100</v>
      </c>
      <c r="I1" s="15">
        <v>43190</v>
      </c>
      <c r="J1" s="15">
        <v>43281</v>
      </c>
      <c r="K1" s="15">
        <v>43373</v>
      </c>
      <c r="L1" s="38">
        <v>43465</v>
      </c>
    </row>
    <row r="2" spans="1:16" s="12" customFormat="1" x14ac:dyDescent="0.25">
      <c r="A2" s="75" t="s">
        <v>35</v>
      </c>
      <c r="B2" s="80" t="s">
        <v>85</v>
      </c>
      <c r="C2" s="81"/>
      <c r="D2" s="61"/>
      <c r="E2" s="76"/>
      <c r="F2" s="76"/>
      <c r="G2" s="76"/>
      <c r="H2" s="61"/>
      <c r="I2" s="76"/>
      <c r="J2" s="76"/>
      <c r="K2" s="82"/>
      <c r="L2" s="61"/>
      <c r="M2" s="15"/>
      <c r="N2" s="92"/>
      <c r="O2" s="92"/>
      <c r="P2" s="92"/>
    </row>
    <row r="3" spans="1:16" s="92" customFormat="1" x14ac:dyDescent="0.25">
      <c r="A3" s="86" t="s">
        <v>36</v>
      </c>
      <c r="B3" s="87" t="s">
        <v>84</v>
      </c>
      <c r="C3" s="88"/>
      <c r="D3" s="89"/>
      <c r="E3" s="90"/>
      <c r="F3" s="90"/>
      <c r="G3" s="90"/>
      <c r="H3" s="89"/>
      <c r="I3" s="90"/>
      <c r="J3" s="90"/>
      <c r="K3" s="91"/>
      <c r="L3" s="89"/>
    </row>
    <row r="4" spans="1:16" x14ac:dyDescent="0.25">
      <c r="A4" s="53" t="s">
        <v>37</v>
      </c>
      <c r="B4" s="59" t="s">
        <v>86</v>
      </c>
      <c r="C4" s="73">
        <v>47497</v>
      </c>
      <c r="D4" s="25">
        <v>33456</v>
      </c>
      <c r="E4" s="17">
        <v>33240</v>
      </c>
      <c r="F4" s="17">
        <v>31703</v>
      </c>
      <c r="G4" s="17">
        <v>45973</v>
      </c>
      <c r="H4" s="25">
        <v>70857</v>
      </c>
      <c r="I4" s="17">
        <v>120844</v>
      </c>
      <c r="J4" s="17">
        <v>179918</v>
      </c>
      <c r="K4" s="17">
        <v>226687</v>
      </c>
      <c r="L4" s="25">
        <v>246799</v>
      </c>
    </row>
    <row r="5" spans="1:16" x14ac:dyDescent="0.25">
      <c r="A5" s="53" t="s">
        <v>38</v>
      </c>
      <c r="B5" s="53" t="s">
        <v>89</v>
      </c>
      <c r="C5" s="74">
        <v>1501662</v>
      </c>
      <c r="D5" s="25">
        <v>1746590</v>
      </c>
      <c r="E5" s="17">
        <v>1612356</v>
      </c>
      <c r="F5" s="17">
        <v>1473932</v>
      </c>
      <c r="G5" s="17">
        <v>1546236</v>
      </c>
      <c r="H5" s="25">
        <v>1646854</v>
      </c>
      <c r="I5" s="17">
        <v>1874159</v>
      </c>
      <c r="J5" s="17">
        <v>2210012</v>
      </c>
      <c r="K5" s="17">
        <v>2396788</v>
      </c>
      <c r="L5" s="25">
        <v>2186675</v>
      </c>
    </row>
    <row r="6" spans="1:16" x14ac:dyDescent="0.25">
      <c r="A6" s="53" t="s">
        <v>0</v>
      </c>
      <c r="B6" s="53" t="s">
        <v>90</v>
      </c>
      <c r="C6" s="74">
        <v>0</v>
      </c>
      <c r="D6" s="25">
        <v>0</v>
      </c>
      <c r="E6" s="17">
        <v>0</v>
      </c>
      <c r="F6" s="17">
        <v>0</v>
      </c>
      <c r="G6" s="17">
        <v>0</v>
      </c>
      <c r="H6" s="25">
        <v>249526</v>
      </c>
      <c r="I6" s="17">
        <v>249526</v>
      </c>
      <c r="J6" s="17">
        <v>158789</v>
      </c>
      <c r="K6" s="17">
        <v>113421</v>
      </c>
      <c r="L6" s="25">
        <v>68053</v>
      </c>
    </row>
    <row r="7" spans="1:16" x14ac:dyDescent="0.25">
      <c r="A7" s="53" t="s">
        <v>39</v>
      </c>
      <c r="B7" s="53" t="s">
        <v>91</v>
      </c>
      <c r="C7" s="74">
        <v>127084</v>
      </c>
      <c r="D7" s="25">
        <v>127084</v>
      </c>
      <c r="E7" s="17">
        <v>127084</v>
      </c>
      <c r="F7" s="17">
        <v>127083</v>
      </c>
      <c r="G7" s="17">
        <v>163574</v>
      </c>
      <c r="H7" s="25">
        <v>163574</v>
      </c>
      <c r="I7" s="17">
        <v>198003</v>
      </c>
      <c r="J7" s="17">
        <v>201592</v>
      </c>
      <c r="K7" s="17">
        <v>201330</v>
      </c>
      <c r="L7" s="25">
        <v>0</v>
      </c>
    </row>
    <row r="8" spans="1:16" x14ac:dyDescent="0.25">
      <c r="A8" s="53" t="s">
        <v>40</v>
      </c>
      <c r="B8" s="53" t="s">
        <v>92</v>
      </c>
      <c r="C8" s="74">
        <v>11280</v>
      </c>
      <c r="D8" s="25">
        <v>2037</v>
      </c>
      <c r="E8" s="17">
        <v>2037</v>
      </c>
      <c r="F8" s="17">
        <v>38091</v>
      </c>
      <c r="G8" s="17">
        <v>4852</v>
      </c>
      <c r="H8" s="25">
        <v>29770</v>
      </c>
      <c r="I8" s="17">
        <v>1967</v>
      </c>
      <c r="J8" s="17">
        <v>10443</v>
      </c>
      <c r="K8" s="17">
        <v>24565</v>
      </c>
      <c r="L8" s="25">
        <v>199789</v>
      </c>
    </row>
    <row r="9" spans="1:16" s="5" customFormat="1" x14ac:dyDescent="0.25">
      <c r="A9" s="43" t="s">
        <v>41</v>
      </c>
      <c r="B9" s="43" t="s">
        <v>88</v>
      </c>
      <c r="C9" s="83">
        <v>1687523</v>
      </c>
      <c r="D9" s="84">
        <v>1909167</v>
      </c>
      <c r="E9" s="29">
        <v>1774717</v>
      </c>
      <c r="F9" s="29">
        <v>1670809</v>
      </c>
      <c r="G9" s="29">
        <v>1760635</v>
      </c>
      <c r="H9" s="84">
        <v>2160581</v>
      </c>
      <c r="I9" s="29">
        <v>2444499</v>
      </c>
      <c r="J9" s="29">
        <v>2760754</v>
      </c>
      <c r="K9" s="29">
        <v>2962791</v>
      </c>
      <c r="L9" s="84">
        <f>SUM(L4:L8)</f>
        <v>2701316</v>
      </c>
    </row>
    <row r="10" spans="1:16" s="92" customFormat="1" x14ac:dyDescent="0.25">
      <c r="A10" s="86" t="s">
        <v>42</v>
      </c>
      <c r="B10" s="86" t="s">
        <v>87</v>
      </c>
      <c r="C10" s="93"/>
      <c r="D10" s="89"/>
      <c r="E10" s="94"/>
      <c r="F10" s="94"/>
      <c r="G10" s="94"/>
      <c r="H10" s="89"/>
      <c r="I10" s="94"/>
      <c r="J10" s="94"/>
      <c r="K10" s="94"/>
      <c r="L10" s="89"/>
    </row>
    <row r="11" spans="1:16" x14ac:dyDescent="0.25">
      <c r="A11" s="53" t="s">
        <v>43</v>
      </c>
      <c r="B11" s="53" t="s">
        <v>93</v>
      </c>
      <c r="C11" s="74">
        <v>944</v>
      </c>
      <c r="D11" s="25">
        <v>944</v>
      </c>
      <c r="E11" s="17">
        <v>944</v>
      </c>
      <c r="F11" s="17">
        <v>944</v>
      </c>
      <c r="G11" s="17">
        <v>944</v>
      </c>
      <c r="H11" s="25">
        <v>0</v>
      </c>
      <c r="I11" s="17">
        <v>0</v>
      </c>
      <c r="J11" s="17">
        <v>0</v>
      </c>
      <c r="K11" s="17">
        <v>0</v>
      </c>
      <c r="L11" s="25">
        <v>0</v>
      </c>
    </row>
    <row r="12" spans="1:16" x14ac:dyDescent="0.25">
      <c r="A12" s="53" t="s">
        <v>44</v>
      </c>
      <c r="B12" s="53" t="s">
        <v>94</v>
      </c>
      <c r="C12" s="74">
        <v>2198268</v>
      </c>
      <c r="D12" s="25">
        <v>2295500</v>
      </c>
      <c r="E12" s="17">
        <v>2597187</v>
      </c>
      <c r="F12" s="17">
        <v>2517638</v>
      </c>
      <c r="G12" s="17">
        <v>3682513</v>
      </c>
      <c r="H12" s="25">
        <v>4551180</v>
      </c>
      <c r="I12" s="17">
        <v>6684397</v>
      </c>
      <c r="J12" s="17">
        <v>8734138</v>
      </c>
      <c r="K12" s="17">
        <v>12228250</v>
      </c>
      <c r="L12" s="25">
        <v>10671417</v>
      </c>
    </row>
    <row r="13" spans="1:16" x14ac:dyDescent="0.25">
      <c r="A13" s="53" t="s">
        <v>45</v>
      </c>
      <c r="B13" s="53" t="s">
        <v>95</v>
      </c>
      <c r="C13" s="74">
        <v>433773</v>
      </c>
      <c r="D13" s="25">
        <v>500287</v>
      </c>
      <c r="E13" s="17">
        <v>623380</v>
      </c>
      <c r="F13" s="17">
        <v>712608</v>
      </c>
      <c r="G13" s="17">
        <v>817980</v>
      </c>
      <c r="H13" s="25">
        <v>957873</v>
      </c>
      <c r="I13" s="17">
        <v>914886</v>
      </c>
      <c r="J13" s="17">
        <v>689669</v>
      </c>
      <c r="K13" s="17">
        <v>754274</v>
      </c>
      <c r="L13" s="25">
        <v>540895</v>
      </c>
    </row>
    <row r="14" spans="1:16" x14ac:dyDescent="0.25">
      <c r="A14" s="53" t="s">
        <v>46</v>
      </c>
      <c r="B14" s="53" t="s">
        <v>96</v>
      </c>
      <c r="C14" s="74">
        <v>43170</v>
      </c>
      <c r="D14" s="25">
        <v>41262</v>
      </c>
      <c r="E14" s="17">
        <v>43916</v>
      </c>
      <c r="F14" s="17">
        <v>76258</v>
      </c>
      <c r="G14" s="17">
        <v>104852</v>
      </c>
      <c r="H14" s="25">
        <v>329790</v>
      </c>
      <c r="I14" s="17">
        <v>263750</v>
      </c>
      <c r="J14" s="17">
        <v>398113</v>
      </c>
      <c r="K14" s="17">
        <v>495708</v>
      </c>
      <c r="L14" s="25">
        <v>803134</v>
      </c>
    </row>
    <row r="15" spans="1:16" x14ac:dyDescent="0.25">
      <c r="A15" s="53" t="s">
        <v>47</v>
      </c>
      <c r="B15" s="53" t="s">
        <v>97</v>
      </c>
      <c r="C15" s="25">
        <v>3026811</v>
      </c>
      <c r="D15" s="25">
        <v>2155682</v>
      </c>
      <c r="E15" s="17">
        <v>3420677</v>
      </c>
      <c r="F15" s="17">
        <v>3535880</v>
      </c>
      <c r="G15" s="17">
        <v>3512879</v>
      </c>
      <c r="H15" s="25">
        <v>6572838</v>
      </c>
      <c r="I15" s="17">
        <v>9815204</v>
      </c>
      <c r="J15" s="17">
        <v>12730541</v>
      </c>
      <c r="K15" s="17">
        <v>22335084</v>
      </c>
      <c r="L15" s="25">
        <v>39750796</v>
      </c>
    </row>
    <row r="16" spans="1:16" s="5" customFormat="1" x14ac:dyDescent="0.25">
      <c r="A16" s="43" t="s">
        <v>48</v>
      </c>
      <c r="B16" s="43" t="s">
        <v>98</v>
      </c>
      <c r="C16" s="84">
        <v>5702966</v>
      </c>
      <c r="D16" s="84">
        <v>4993675</v>
      </c>
      <c r="E16" s="29">
        <v>6686104</v>
      </c>
      <c r="F16" s="29">
        <v>6843328</v>
      </c>
      <c r="G16" s="29">
        <v>8119168</v>
      </c>
      <c r="H16" s="84">
        <v>12411681</v>
      </c>
      <c r="I16" s="29">
        <v>17678237</v>
      </c>
      <c r="J16" s="29">
        <v>22552461</v>
      </c>
      <c r="K16" s="29">
        <v>35813316</v>
      </c>
      <c r="L16" s="84">
        <f>SUM(L12:L15)</f>
        <v>51766242</v>
      </c>
    </row>
    <row r="17" spans="1:12" s="5" customFormat="1" x14ac:dyDescent="0.25">
      <c r="A17" s="43" t="s">
        <v>49</v>
      </c>
      <c r="B17" s="43" t="s">
        <v>99</v>
      </c>
      <c r="C17" s="84">
        <v>7390489</v>
      </c>
      <c r="D17" s="84">
        <v>6902842</v>
      </c>
      <c r="E17" s="29">
        <v>8460821</v>
      </c>
      <c r="F17" s="29">
        <v>8514137</v>
      </c>
      <c r="G17" s="29">
        <v>9879803</v>
      </c>
      <c r="H17" s="84">
        <v>14572262</v>
      </c>
      <c r="I17" s="29">
        <v>20122736</v>
      </c>
      <c r="J17" s="29">
        <v>25313215</v>
      </c>
      <c r="K17" s="29">
        <v>38776107</v>
      </c>
      <c r="L17" s="84">
        <f>L16+L9</f>
        <v>54467558</v>
      </c>
    </row>
    <row r="18" spans="1:12" x14ac:dyDescent="0.25">
      <c r="A18" s="55"/>
      <c r="B18" s="55"/>
      <c r="C18" s="25"/>
      <c r="D18" s="25"/>
      <c r="E18" s="78"/>
      <c r="F18" s="78"/>
      <c r="G18" s="78"/>
      <c r="H18" s="25"/>
      <c r="I18" s="78"/>
      <c r="J18" s="78"/>
      <c r="K18" s="79"/>
      <c r="L18" s="25"/>
    </row>
    <row r="19" spans="1:12" s="12" customFormat="1" x14ac:dyDescent="0.25">
      <c r="A19" s="75" t="s">
        <v>50</v>
      </c>
      <c r="B19" s="75" t="s">
        <v>100</v>
      </c>
      <c r="C19" s="57"/>
      <c r="D19" s="57"/>
      <c r="E19" s="76"/>
      <c r="F19" s="76"/>
      <c r="G19" s="76"/>
      <c r="H19" s="57"/>
      <c r="I19" s="76"/>
      <c r="J19" s="76"/>
      <c r="K19" s="77"/>
      <c r="L19" s="57"/>
    </row>
    <row r="20" spans="1:12" s="92" customFormat="1" x14ac:dyDescent="0.25">
      <c r="A20" s="86" t="s">
        <v>51</v>
      </c>
      <c r="B20" s="86" t="s">
        <v>101</v>
      </c>
      <c r="C20" s="89"/>
      <c r="D20" s="89"/>
      <c r="E20" s="94"/>
      <c r="F20" s="94"/>
      <c r="G20" s="94"/>
      <c r="H20" s="89"/>
      <c r="I20" s="94"/>
      <c r="J20" s="94"/>
      <c r="K20" s="94"/>
      <c r="L20" s="89"/>
    </row>
    <row r="21" spans="1:12" x14ac:dyDescent="0.25">
      <c r="A21" s="53" t="s">
        <v>52</v>
      </c>
      <c r="B21" s="59" t="s">
        <v>102</v>
      </c>
      <c r="C21" s="25">
        <v>28800</v>
      </c>
      <c r="D21" s="25">
        <v>28800</v>
      </c>
      <c r="E21" s="17">
        <v>28800</v>
      </c>
      <c r="F21" s="17">
        <v>28800</v>
      </c>
      <c r="G21" s="17">
        <v>28800</v>
      </c>
      <c r="H21" s="25">
        <v>727500</v>
      </c>
      <c r="I21" s="17">
        <v>727500</v>
      </c>
      <c r="J21" s="17">
        <v>727500</v>
      </c>
      <c r="K21" s="17">
        <v>727500</v>
      </c>
      <c r="L21" s="25">
        <v>727500</v>
      </c>
    </row>
    <row r="22" spans="1:12" x14ac:dyDescent="0.25">
      <c r="A22" s="53" t="s">
        <v>104</v>
      </c>
      <c r="B22" s="59" t="s">
        <v>103</v>
      </c>
      <c r="C22" s="25">
        <v>544800</v>
      </c>
      <c r="D22" s="25">
        <v>544800</v>
      </c>
      <c r="E22" s="17">
        <v>544800</v>
      </c>
      <c r="F22" s="17">
        <v>544800</v>
      </c>
      <c r="G22" s="17">
        <v>544800</v>
      </c>
      <c r="H22" s="25">
        <v>496100</v>
      </c>
      <c r="I22" s="17">
        <v>496100</v>
      </c>
      <c r="J22" s="17">
        <v>496100</v>
      </c>
      <c r="K22" s="17">
        <v>496100</v>
      </c>
      <c r="L22" s="25">
        <v>496100</v>
      </c>
    </row>
    <row r="23" spans="1:12" x14ac:dyDescent="0.25">
      <c r="A23" s="53" t="s">
        <v>53</v>
      </c>
      <c r="B23" s="59" t="s">
        <v>105</v>
      </c>
      <c r="C23" s="25">
        <v>500000</v>
      </c>
      <c r="D23" s="25">
        <v>500000</v>
      </c>
      <c r="E23" s="17">
        <v>511342</v>
      </c>
      <c r="F23" s="17">
        <v>522683</v>
      </c>
      <c r="G23" s="17">
        <v>568052</v>
      </c>
      <c r="H23" s="25">
        <v>544420</v>
      </c>
      <c r="I23" s="17">
        <v>1599464</v>
      </c>
      <c r="J23" s="17">
        <v>1658546</v>
      </c>
      <c r="K23" s="17">
        <v>1717628</v>
      </c>
      <c r="L23" s="25">
        <v>1776710</v>
      </c>
    </row>
    <row r="24" spans="1:12" x14ac:dyDescent="0.25">
      <c r="A24" s="53" t="s">
        <v>54</v>
      </c>
      <c r="B24" s="59" t="s">
        <v>106</v>
      </c>
      <c r="C24" s="25">
        <v>1676734</v>
      </c>
      <c r="D24" s="25">
        <v>1070237</v>
      </c>
      <c r="E24" s="17">
        <v>4372510</v>
      </c>
      <c r="F24" s="17">
        <v>1509400</v>
      </c>
      <c r="G24" s="17">
        <v>1509400</v>
      </c>
      <c r="H24" s="25">
        <v>1509400</v>
      </c>
      <c r="I24" s="17">
        <v>2616603</v>
      </c>
      <c r="J24" s="17">
        <v>2616603</v>
      </c>
      <c r="K24" s="17">
        <v>2616603</v>
      </c>
      <c r="L24" s="25">
        <v>2616603</v>
      </c>
    </row>
    <row r="25" spans="1:12" x14ac:dyDescent="0.25">
      <c r="A25" s="53" t="s">
        <v>55</v>
      </c>
      <c r="B25" s="53" t="s">
        <v>107</v>
      </c>
      <c r="C25" s="25">
        <v>2122631</v>
      </c>
      <c r="D25" s="25">
        <v>3302273</v>
      </c>
      <c r="E25" s="45">
        <v>1569713</v>
      </c>
      <c r="F25" s="45">
        <v>2975387</v>
      </c>
      <c r="G25" s="45">
        <v>5177149</v>
      </c>
      <c r="H25" s="25">
        <v>8412045</v>
      </c>
      <c r="I25" s="45">
        <v>4997442</v>
      </c>
      <c r="J25" s="45">
        <v>12524092</v>
      </c>
      <c r="K25" s="45">
        <v>22756362</v>
      </c>
      <c r="L25" s="25">
        <v>36467511</v>
      </c>
    </row>
    <row r="26" spans="1:12" s="5" customFormat="1" x14ac:dyDescent="0.25">
      <c r="A26" s="43" t="s">
        <v>56</v>
      </c>
      <c r="B26" s="43" t="s">
        <v>108</v>
      </c>
      <c r="C26" s="84">
        <v>4872965</v>
      </c>
      <c r="D26" s="84">
        <v>5446110</v>
      </c>
      <c r="E26" s="29">
        <v>7027165</v>
      </c>
      <c r="F26" s="29">
        <v>5581070</v>
      </c>
      <c r="G26" s="29">
        <v>7828201</v>
      </c>
      <c r="H26" s="84">
        <v>11689465</v>
      </c>
      <c r="I26" s="29">
        <v>10437109</v>
      </c>
      <c r="J26" s="29">
        <v>18022841</v>
      </c>
      <c r="K26" s="29">
        <v>28314193</v>
      </c>
      <c r="L26" s="84">
        <f>SUM(L21:L25)</f>
        <v>42084424</v>
      </c>
    </row>
    <row r="27" spans="1:12" x14ac:dyDescent="0.25">
      <c r="A27" s="53" t="s">
        <v>57</v>
      </c>
      <c r="B27" s="53" t="s">
        <v>109</v>
      </c>
      <c r="C27" s="25">
        <v>0</v>
      </c>
      <c r="D27" s="25">
        <v>0</v>
      </c>
      <c r="E27" s="45">
        <v>0</v>
      </c>
      <c r="F27" s="45">
        <v>0</v>
      </c>
      <c r="G27" s="45">
        <v>0</v>
      </c>
      <c r="H27" s="25">
        <v>0</v>
      </c>
      <c r="I27" s="45">
        <v>1782</v>
      </c>
      <c r="J27" s="45">
        <v>3157</v>
      </c>
      <c r="K27" s="45">
        <v>4605</v>
      </c>
      <c r="L27" s="25">
        <v>0</v>
      </c>
    </row>
    <row r="28" spans="1:12" s="5" customFormat="1" x14ac:dyDescent="0.25">
      <c r="A28" s="56" t="s">
        <v>58</v>
      </c>
      <c r="B28" s="43" t="s">
        <v>110</v>
      </c>
      <c r="C28" s="84">
        <v>4872965</v>
      </c>
      <c r="D28" s="84">
        <v>5446110</v>
      </c>
      <c r="E28" s="29">
        <v>7027165</v>
      </c>
      <c r="F28" s="29">
        <v>5581070</v>
      </c>
      <c r="G28" s="29">
        <v>7828201</v>
      </c>
      <c r="H28" s="84">
        <v>11689465</v>
      </c>
      <c r="I28" s="29">
        <v>10438891</v>
      </c>
      <c r="J28" s="29">
        <v>18025998</v>
      </c>
      <c r="K28" s="29">
        <v>28318798</v>
      </c>
      <c r="L28" s="84">
        <f>L26</f>
        <v>42084424</v>
      </c>
    </row>
    <row r="29" spans="1:12" s="92" customFormat="1" x14ac:dyDescent="0.25">
      <c r="A29" s="86" t="s">
        <v>59</v>
      </c>
      <c r="B29" s="86" t="s">
        <v>111</v>
      </c>
      <c r="C29" s="89"/>
      <c r="D29" s="89"/>
      <c r="E29" s="86"/>
      <c r="F29" s="86"/>
      <c r="G29" s="86"/>
      <c r="H29" s="89"/>
      <c r="I29" s="86"/>
      <c r="J29" s="86"/>
      <c r="K29" s="86"/>
      <c r="L29" s="89"/>
    </row>
    <row r="30" spans="1:12" x14ac:dyDescent="0.25">
      <c r="A30" s="53" t="s">
        <v>60</v>
      </c>
      <c r="B30" s="53" t="s">
        <v>112</v>
      </c>
      <c r="C30" s="25">
        <v>248033</v>
      </c>
      <c r="D30" s="25">
        <v>318297</v>
      </c>
      <c r="E30" s="45">
        <v>318297</v>
      </c>
      <c r="F30" s="45">
        <v>270122</v>
      </c>
      <c r="G30" s="45">
        <v>271654</v>
      </c>
      <c r="H30" s="25">
        <v>285848</v>
      </c>
      <c r="I30" s="45">
        <v>394296</v>
      </c>
      <c r="J30" s="45">
        <v>507053</v>
      </c>
      <c r="K30" s="45">
        <v>425339</v>
      </c>
      <c r="L30" s="25">
        <v>359388</v>
      </c>
    </row>
    <row r="31" spans="1:12" s="5" customFormat="1" x14ac:dyDescent="0.25">
      <c r="A31" s="43" t="s">
        <v>61</v>
      </c>
      <c r="B31" s="43" t="s">
        <v>113</v>
      </c>
      <c r="C31" s="84">
        <v>248033</v>
      </c>
      <c r="D31" s="84">
        <v>318297</v>
      </c>
      <c r="E31" s="29">
        <v>318297</v>
      </c>
      <c r="F31" s="29">
        <v>270122</v>
      </c>
      <c r="G31" s="29">
        <v>271654</v>
      </c>
      <c r="H31" s="84">
        <v>285848</v>
      </c>
      <c r="I31" s="29">
        <v>394296</v>
      </c>
      <c r="J31" s="29">
        <v>507053</v>
      </c>
      <c r="K31" s="29">
        <v>425339</v>
      </c>
      <c r="L31" s="84">
        <f>L30</f>
        <v>359388</v>
      </c>
    </row>
    <row r="32" spans="1:12" s="92" customFormat="1" x14ac:dyDescent="0.25">
      <c r="A32" s="86" t="s">
        <v>62</v>
      </c>
      <c r="B32" s="86" t="s">
        <v>114</v>
      </c>
      <c r="C32" s="89"/>
      <c r="D32" s="89"/>
      <c r="E32" s="86"/>
      <c r="F32" s="86"/>
      <c r="G32" s="86"/>
      <c r="H32" s="89"/>
      <c r="I32" s="86"/>
      <c r="J32" s="86"/>
      <c r="K32" s="86"/>
      <c r="L32" s="89"/>
    </row>
    <row r="33" spans="1:12" x14ac:dyDescent="0.25">
      <c r="A33" s="53" t="s">
        <v>63</v>
      </c>
      <c r="B33" s="53" t="s">
        <v>115</v>
      </c>
      <c r="C33" s="25">
        <v>1746558</v>
      </c>
      <c r="D33" s="25">
        <v>600742</v>
      </c>
      <c r="E33" s="45">
        <v>479530</v>
      </c>
      <c r="F33" s="45">
        <v>496922</v>
      </c>
      <c r="G33" s="45">
        <v>723016</v>
      </c>
      <c r="H33" s="25">
        <v>963940</v>
      </c>
      <c r="I33" s="45">
        <v>1506459</v>
      </c>
      <c r="J33" s="45">
        <v>2701117</v>
      </c>
      <c r="K33" s="45">
        <v>4712533</v>
      </c>
      <c r="L33" s="25">
        <v>2735833</v>
      </c>
    </row>
    <row r="34" spans="1:12" x14ac:dyDescent="0.25">
      <c r="A34" s="53" t="s">
        <v>64</v>
      </c>
      <c r="B34" s="53" t="s">
        <v>116</v>
      </c>
      <c r="C34" s="25">
        <v>149828</v>
      </c>
      <c r="D34" s="25">
        <v>141402</v>
      </c>
      <c r="E34" s="45">
        <v>196235</v>
      </c>
      <c r="F34" s="45">
        <v>329850</v>
      </c>
      <c r="G34" s="45">
        <v>572549</v>
      </c>
      <c r="H34" s="25">
        <v>1072627</v>
      </c>
      <c r="I34" s="45">
        <v>943242</v>
      </c>
      <c r="J34" s="45">
        <v>2404165</v>
      </c>
      <c r="K34" s="45">
        <v>4701728</v>
      </c>
      <c r="L34" s="25">
        <v>7722652</v>
      </c>
    </row>
    <row r="35" spans="1:12" x14ac:dyDescent="0.25">
      <c r="A35" s="53" t="s">
        <v>65</v>
      </c>
      <c r="B35" s="53" t="s">
        <v>117</v>
      </c>
      <c r="C35" s="25">
        <v>308389</v>
      </c>
      <c r="D35" s="25">
        <v>320854</v>
      </c>
      <c r="E35" s="45">
        <v>364157</v>
      </c>
      <c r="F35" s="45">
        <v>1743146</v>
      </c>
      <c r="G35" s="45">
        <v>382561</v>
      </c>
      <c r="H35" s="25">
        <v>449765</v>
      </c>
      <c r="I35" s="45">
        <v>6718876</v>
      </c>
      <c r="J35" s="45">
        <v>1498949</v>
      </c>
      <c r="K35" s="45">
        <v>488419</v>
      </c>
      <c r="L35" s="25">
        <v>167920</v>
      </c>
    </row>
    <row r="36" spans="1:12" x14ac:dyDescent="0.25">
      <c r="A36" s="53" t="s">
        <v>66</v>
      </c>
      <c r="B36" s="53" t="s">
        <v>118</v>
      </c>
      <c r="C36" s="25">
        <v>64176</v>
      </c>
      <c r="D36" s="25">
        <v>75437</v>
      </c>
      <c r="E36" s="45">
        <v>75437</v>
      </c>
      <c r="F36" s="45">
        <v>93027</v>
      </c>
      <c r="G36" s="45">
        <v>101822</v>
      </c>
      <c r="H36" s="25">
        <v>110617</v>
      </c>
      <c r="I36" s="45">
        <v>120972</v>
      </c>
      <c r="J36" s="45">
        <v>175933</v>
      </c>
      <c r="K36" s="45">
        <v>129290</v>
      </c>
      <c r="L36" s="25">
        <v>176602</v>
      </c>
    </row>
    <row r="37" spans="1:12" x14ac:dyDescent="0.25">
      <c r="A37" s="53" t="s">
        <v>161</v>
      </c>
      <c r="B37" s="53" t="s">
        <v>162</v>
      </c>
      <c r="C37" s="25">
        <v>0</v>
      </c>
      <c r="D37" s="25">
        <v>0</v>
      </c>
      <c r="E37" s="45">
        <v>0</v>
      </c>
      <c r="F37" s="45">
        <v>0</v>
      </c>
      <c r="G37" s="45">
        <v>0</v>
      </c>
      <c r="H37" s="25">
        <v>0</v>
      </c>
      <c r="I37" s="45">
        <v>0</v>
      </c>
      <c r="J37" s="45">
        <v>0</v>
      </c>
      <c r="K37" s="45">
        <v>0</v>
      </c>
      <c r="L37" s="25">
        <v>1220739</v>
      </c>
    </row>
    <row r="38" spans="1:12" s="5" customFormat="1" x14ac:dyDescent="0.25">
      <c r="A38" s="43" t="s">
        <v>67</v>
      </c>
      <c r="B38" s="43" t="s">
        <v>119</v>
      </c>
      <c r="C38" s="84">
        <v>2269491</v>
      </c>
      <c r="D38" s="84">
        <v>1138435</v>
      </c>
      <c r="E38" s="29">
        <v>1115359</v>
      </c>
      <c r="F38" s="29">
        <v>2662945</v>
      </c>
      <c r="G38" s="29">
        <v>1779948</v>
      </c>
      <c r="H38" s="84">
        <v>2596949</v>
      </c>
      <c r="I38" s="29">
        <v>9289549</v>
      </c>
      <c r="J38" s="29">
        <v>6780164</v>
      </c>
      <c r="K38" s="29">
        <v>10031970</v>
      </c>
      <c r="L38" s="84">
        <f>SUM(L33:L37)</f>
        <v>12023746</v>
      </c>
    </row>
    <row r="39" spans="1:12" s="5" customFormat="1" x14ac:dyDescent="0.25">
      <c r="A39" s="43" t="s">
        <v>68</v>
      </c>
      <c r="B39" s="43" t="s">
        <v>121</v>
      </c>
      <c r="C39" s="84">
        <v>2517524</v>
      </c>
      <c r="D39" s="84">
        <v>1456732</v>
      </c>
      <c r="E39" s="29">
        <v>1433656</v>
      </c>
      <c r="F39" s="29">
        <v>2933067</v>
      </c>
      <c r="G39" s="29">
        <v>2051602</v>
      </c>
      <c r="H39" s="84">
        <v>2882797</v>
      </c>
      <c r="I39" s="29">
        <v>9683845</v>
      </c>
      <c r="J39" s="29">
        <v>7287217</v>
      </c>
      <c r="K39" s="29">
        <v>10457309</v>
      </c>
      <c r="L39" s="84">
        <f>L38+L31</f>
        <v>12383134</v>
      </c>
    </row>
    <row r="40" spans="1:12" s="5" customFormat="1" x14ac:dyDescent="0.25">
      <c r="A40" s="46" t="s">
        <v>69</v>
      </c>
      <c r="B40" s="46" t="s">
        <v>120</v>
      </c>
      <c r="C40" s="85">
        <v>7390489</v>
      </c>
      <c r="D40" s="85">
        <v>6902842</v>
      </c>
      <c r="E40" s="58">
        <v>8460821</v>
      </c>
      <c r="F40" s="58">
        <v>8514137</v>
      </c>
      <c r="G40" s="58">
        <v>9879803</v>
      </c>
      <c r="H40" s="85">
        <v>14572262</v>
      </c>
      <c r="I40" s="58">
        <v>20122736</v>
      </c>
      <c r="J40" s="58">
        <v>25313215</v>
      </c>
      <c r="K40" s="58">
        <v>38776107</v>
      </c>
      <c r="L40" s="85">
        <f>L39+L28</f>
        <v>54467558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workbookViewId="0">
      <pane xSplit="1" ySplit="1" topLeftCell="B2" activePane="bottomRight" state="frozen"/>
      <selection activeCell="K23" sqref="K23"/>
      <selection pane="topRight" activeCell="K23" sqref="K23"/>
      <selection pane="bottomLeft" activeCell="K23" sqref="K23"/>
      <selection pane="bottomRight" activeCell="N22" sqref="N22"/>
    </sheetView>
  </sheetViews>
  <sheetFormatPr defaultRowHeight="15" x14ac:dyDescent="0.25"/>
  <cols>
    <col min="1" max="1" width="41.85546875" style="4" bestFit="1" customWidth="1"/>
    <col min="2" max="2" width="38.5703125" style="4" bestFit="1" customWidth="1"/>
    <col min="3" max="13" width="10.7109375" style="4" customWidth="1"/>
    <col min="14" max="14" width="11.5703125" style="4" customWidth="1"/>
    <col min="15" max="16384" width="9.140625" style="4"/>
  </cols>
  <sheetData>
    <row r="1" spans="1:14" x14ac:dyDescent="0.25">
      <c r="A1" s="60" t="s">
        <v>182</v>
      </c>
      <c r="B1" s="60" t="s">
        <v>183</v>
      </c>
      <c r="C1" s="21">
        <v>2015</v>
      </c>
      <c r="D1" s="21">
        <v>2016</v>
      </c>
      <c r="E1" s="2" t="s">
        <v>190</v>
      </c>
      <c r="F1" s="3" t="s">
        <v>191</v>
      </c>
      <c r="G1" s="3" t="s">
        <v>192</v>
      </c>
      <c r="H1" s="22" t="s">
        <v>193</v>
      </c>
      <c r="I1" s="21">
        <v>2017</v>
      </c>
      <c r="J1" s="2" t="s">
        <v>6</v>
      </c>
      <c r="K1" s="3" t="s">
        <v>7</v>
      </c>
      <c r="L1" s="3" t="s">
        <v>8</v>
      </c>
      <c r="M1" s="22" t="s">
        <v>163</v>
      </c>
      <c r="N1" s="21">
        <v>2018</v>
      </c>
    </row>
    <row r="2" spans="1:14" x14ac:dyDescent="0.25">
      <c r="A2" s="37" t="s">
        <v>9</v>
      </c>
      <c r="B2" s="37" t="s">
        <v>70</v>
      </c>
      <c r="C2" s="23">
        <v>17816179</v>
      </c>
      <c r="D2" s="23">
        <v>17355280</v>
      </c>
      <c r="E2" s="7">
        <v>5171014</v>
      </c>
      <c r="F2" s="8">
        <v>5055448</v>
      </c>
      <c r="G2" s="8">
        <v>6794285</v>
      </c>
      <c r="H2" s="24">
        <v>10011525</v>
      </c>
      <c r="I2" s="23">
        <v>27032272</v>
      </c>
      <c r="J2" s="7">
        <v>14399892</v>
      </c>
      <c r="K2" s="8">
        <v>23870618</v>
      </c>
      <c r="L2" s="8">
        <v>35436464</v>
      </c>
      <c r="M2" s="24">
        <v>41550684</v>
      </c>
      <c r="N2" s="23">
        <v>115257658</v>
      </c>
    </row>
    <row r="3" spans="1:14" x14ac:dyDescent="0.25">
      <c r="A3" s="64" t="s">
        <v>168</v>
      </c>
      <c r="B3" s="64" t="s">
        <v>172</v>
      </c>
      <c r="C3" s="96" t="s">
        <v>186</v>
      </c>
      <c r="D3" s="96" t="s">
        <v>186</v>
      </c>
      <c r="E3" s="66">
        <v>86333</v>
      </c>
      <c r="F3" s="67">
        <v>278686</v>
      </c>
      <c r="G3" s="67">
        <v>704711</v>
      </c>
      <c r="H3" s="68">
        <v>2732478</v>
      </c>
      <c r="I3" s="65">
        <v>3802208.6132204169</v>
      </c>
      <c r="J3" s="66">
        <v>7559686.6140000001</v>
      </c>
      <c r="K3" s="67">
        <v>17527267.807</v>
      </c>
      <c r="L3" s="67">
        <v>28846155.204</v>
      </c>
      <c r="M3" s="68">
        <v>34830640.369999997</v>
      </c>
      <c r="N3" s="65">
        <v>88763749.995000005</v>
      </c>
    </row>
    <row r="4" spans="1:14" x14ac:dyDescent="0.25">
      <c r="A4" s="64" t="s">
        <v>169</v>
      </c>
      <c r="B4" s="64" t="s">
        <v>173</v>
      </c>
      <c r="C4" s="96" t="s">
        <v>186</v>
      </c>
      <c r="D4" s="96" t="s">
        <v>186</v>
      </c>
      <c r="E4" s="66">
        <v>2909282</v>
      </c>
      <c r="F4" s="67">
        <v>2490638</v>
      </c>
      <c r="G4" s="67">
        <v>3238366</v>
      </c>
      <c r="H4" s="68">
        <v>4172001</v>
      </c>
      <c r="I4" s="65">
        <v>12810287.707825925</v>
      </c>
      <c r="J4" s="66">
        <v>3704913.19416</v>
      </c>
      <c r="K4" s="67">
        <v>3748715.4789999998</v>
      </c>
      <c r="L4" s="67">
        <v>4317774.6910000006</v>
      </c>
      <c r="M4" s="68">
        <v>4681695.0729499999</v>
      </c>
      <c r="N4" s="65">
        <v>16453098.437110001</v>
      </c>
    </row>
    <row r="5" spans="1:14" x14ac:dyDescent="0.25">
      <c r="A5" s="64" t="s">
        <v>170</v>
      </c>
      <c r="B5" s="64" t="s">
        <v>174</v>
      </c>
      <c r="C5" s="96" t="s">
        <v>186</v>
      </c>
      <c r="D5" s="96" t="s">
        <v>186</v>
      </c>
      <c r="E5" s="66">
        <v>56083</v>
      </c>
      <c r="F5" s="67">
        <v>86378</v>
      </c>
      <c r="G5" s="67">
        <v>332386</v>
      </c>
      <c r="H5" s="68">
        <v>389212</v>
      </c>
      <c r="I5" s="65">
        <v>864059.39</v>
      </c>
      <c r="J5" s="66">
        <v>668209.35710000002</v>
      </c>
      <c r="K5" s="67">
        <v>926445.37140000006</v>
      </c>
      <c r="L5" s="67">
        <v>1264693.0388</v>
      </c>
      <c r="M5" s="68">
        <v>2020821.4047999999</v>
      </c>
      <c r="N5" s="65">
        <v>4880169.1721000001</v>
      </c>
    </row>
    <row r="6" spans="1:14" x14ac:dyDescent="0.25">
      <c r="A6" s="64" t="s">
        <v>171</v>
      </c>
      <c r="B6" s="64" t="s">
        <v>175</v>
      </c>
      <c r="C6" s="96" t="s">
        <v>186</v>
      </c>
      <c r="D6" s="96" t="s">
        <v>186</v>
      </c>
      <c r="E6" s="66">
        <v>2119315</v>
      </c>
      <c r="F6" s="67">
        <v>2199745</v>
      </c>
      <c r="G6" s="67">
        <v>2518822</v>
      </c>
      <c r="H6" s="68">
        <v>2717834</v>
      </c>
      <c r="I6" s="65">
        <v>9555716.2889536582</v>
      </c>
      <c r="J6" s="66">
        <v>2467082.8347399998</v>
      </c>
      <c r="K6" s="67">
        <v>1668189.3426000029</v>
      </c>
      <c r="L6" s="67">
        <v>1007841.066200003</v>
      </c>
      <c r="M6" s="68">
        <v>1238266.1522500068</v>
      </c>
      <c r="N6" s="65">
        <v>6381379.3957899809</v>
      </c>
    </row>
    <row r="7" spans="1:14" x14ac:dyDescent="0.25">
      <c r="A7" s="64" t="s">
        <v>176</v>
      </c>
      <c r="B7" s="64" t="s">
        <v>177</v>
      </c>
      <c r="C7" s="96">
        <v>0</v>
      </c>
      <c r="D7" s="96">
        <v>0</v>
      </c>
      <c r="E7" s="66">
        <v>0</v>
      </c>
      <c r="F7" s="67">
        <v>0</v>
      </c>
      <c r="G7" s="67">
        <v>0</v>
      </c>
      <c r="H7" s="68">
        <v>0</v>
      </c>
      <c r="I7" s="65">
        <v>0</v>
      </c>
      <c r="J7" s="66">
        <v>0</v>
      </c>
      <c r="K7" s="67">
        <v>0</v>
      </c>
      <c r="L7" s="67">
        <v>0</v>
      </c>
      <c r="M7" s="68">
        <v>-1220739</v>
      </c>
      <c r="N7" s="65">
        <v>-1220739</v>
      </c>
    </row>
    <row r="8" spans="1:14" x14ac:dyDescent="0.25">
      <c r="A8" s="36" t="s">
        <v>10</v>
      </c>
      <c r="B8" s="36" t="s">
        <v>71</v>
      </c>
      <c r="C8" s="26">
        <v>3850467</v>
      </c>
      <c r="D8" s="26">
        <v>4431944</v>
      </c>
      <c r="E8" s="10">
        <v>1398039</v>
      </c>
      <c r="F8" s="11">
        <v>1321316</v>
      </c>
      <c r="G8" s="11">
        <v>1470183</v>
      </c>
      <c r="H8" s="27">
        <v>1653406</v>
      </c>
      <c r="I8" s="26">
        <v>5842944</v>
      </c>
      <c r="J8" s="10">
        <v>1641456</v>
      </c>
      <c r="K8" s="11">
        <v>1836470</v>
      </c>
      <c r="L8" s="11">
        <v>1993938</v>
      </c>
      <c r="M8" s="27">
        <v>1910084</v>
      </c>
      <c r="N8" s="26">
        <v>7381948</v>
      </c>
    </row>
    <row r="9" spans="1:14" x14ac:dyDescent="0.25">
      <c r="A9" s="37" t="s">
        <v>156</v>
      </c>
      <c r="B9" s="37" t="s">
        <v>72</v>
      </c>
      <c r="C9" s="23">
        <v>13965712</v>
      </c>
      <c r="D9" s="23">
        <v>12923336</v>
      </c>
      <c r="E9" s="28">
        <v>3772975</v>
      </c>
      <c r="F9" s="8">
        <v>3734132</v>
      </c>
      <c r="G9" s="8">
        <v>5324102</v>
      </c>
      <c r="H9" s="24">
        <v>8358119</v>
      </c>
      <c r="I9" s="23">
        <v>21189328</v>
      </c>
      <c r="J9" s="28">
        <v>12758436</v>
      </c>
      <c r="K9" s="8">
        <v>22034148</v>
      </c>
      <c r="L9" s="8">
        <v>33442526</v>
      </c>
      <c r="M9" s="24">
        <v>39640600</v>
      </c>
      <c r="N9" s="23">
        <f>N2-N8</f>
        <v>107875710</v>
      </c>
    </row>
    <row r="10" spans="1:14" x14ac:dyDescent="0.25">
      <c r="A10" s="36" t="s">
        <v>11</v>
      </c>
      <c r="B10" s="36" t="s">
        <v>73</v>
      </c>
      <c r="C10" s="26">
        <v>1573</v>
      </c>
      <c r="D10" s="26">
        <v>11961</v>
      </c>
      <c r="E10" s="10">
        <v>5</v>
      </c>
      <c r="F10" s="11">
        <v>1660</v>
      </c>
      <c r="G10" s="11">
        <v>50</v>
      </c>
      <c r="H10" s="27">
        <v>68</v>
      </c>
      <c r="I10" s="26">
        <v>1783</v>
      </c>
      <c r="J10" s="10">
        <v>17906</v>
      </c>
      <c r="K10" s="11">
        <v>12</v>
      </c>
      <c r="L10" s="11">
        <v>273</v>
      </c>
      <c r="M10" s="27">
        <v>17829</v>
      </c>
      <c r="N10" s="26">
        <v>36020</v>
      </c>
    </row>
    <row r="11" spans="1:14" x14ac:dyDescent="0.25">
      <c r="A11" s="36" t="s">
        <v>12</v>
      </c>
      <c r="B11" s="36" t="s">
        <v>74</v>
      </c>
      <c r="C11" s="26">
        <v>6916446</v>
      </c>
      <c r="D11" s="26">
        <v>5600596</v>
      </c>
      <c r="E11" s="10">
        <v>1301136</v>
      </c>
      <c r="F11" s="11">
        <v>1324862</v>
      </c>
      <c r="G11" s="11">
        <v>2001416</v>
      </c>
      <c r="H11" s="27">
        <v>3249825</v>
      </c>
      <c r="I11" s="26">
        <v>7877239</v>
      </c>
      <c r="J11" s="10">
        <v>5643579</v>
      </c>
      <c r="K11" s="11">
        <v>12086373</v>
      </c>
      <c r="L11" s="11">
        <v>19599257</v>
      </c>
      <c r="M11" s="27">
        <v>21305935</v>
      </c>
      <c r="N11" s="26">
        <v>58635144</v>
      </c>
    </row>
    <row r="12" spans="1:14" x14ac:dyDescent="0.25">
      <c r="A12" s="36" t="s">
        <v>13</v>
      </c>
      <c r="B12" s="36" t="s">
        <v>75</v>
      </c>
      <c r="C12" s="26">
        <v>3064125</v>
      </c>
      <c r="D12" s="26">
        <v>3315696</v>
      </c>
      <c r="E12" s="10">
        <v>409495</v>
      </c>
      <c r="F12" s="11">
        <v>496603</v>
      </c>
      <c r="G12" s="11">
        <v>647157</v>
      </c>
      <c r="H12" s="27">
        <v>890561</v>
      </c>
      <c r="I12" s="26">
        <v>2443816</v>
      </c>
      <c r="J12" s="10">
        <v>850336</v>
      </c>
      <c r="K12" s="11">
        <v>1204783</v>
      </c>
      <c r="L12" s="11">
        <v>1027602</v>
      </c>
      <c r="M12" s="27">
        <v>1163710</v>
      </c>
      <c r="N12" s="26">
        <v>4246431</v>
      </c>
    </row>
    <row r="13" spans="1:14" x14ac:dyDescent="0.25">
      <c r="A13" s="36" t="s">
        <v>14</v>
      </c>
      <c r="B13" s="36" t="s">
        <v>76</v>
      </c>
      <c r="C13" s="26">
        <v>1339518</v>
      </c>
      <c r="D13" s="26">
        <v>37935</v>
      </c>
      <c r="E13" s="10">
        <v>60</v>
      </c>
      <c r="F13" s="11">
        <v>180</v>
      </c>
      <c r="G13" s="11">
        <v>106</v>
      </c>
      <c r="H13" s="27">
        <v>7317</v>
      </c>
      <c r="I13" s="26">
        <v>7663</v>
      </c>
      <c r="J13" s="10">
        <v>16990</v>
      </c>
      <c r="K13" s="11">
        <v>414</v>
      </c>
      <c r="L13" s="11">
        <v>1051</v>
      </c>
      <c r="M13" s="27">
        <v>697161</v>
      </c>
      <c r="N13" s="26">
        <v>715616</v>
      </c>
    </row>
    <row r="14" spans="1:14" x14ac:dyDescent="0.25">
      <c r="A14" s="37" t="s">
        <v>157</v>
      </c>
      <c r="B14" s="37" t="s">
        <v>77</v>
      </c>
      <c r="C14" s="23">
        <v>2647196</v>
      </c>
      <c r="D14" s="23">
        <v>3981070</v>
      </c>
      <c r="E14" s="28">
        <v>2062289</v>
      </c>
      <c r="F14" s="8">
        <v>1914147</v>
      </c>
      <c r="G14" s="8">
        <v>2675473</v>
      </c>
      <c r="H14" s="24">
        <v>4210484</v>
      </c>
      <c r="I14" s="23">
        <v>10862393</v>
      </c>
      <c r="J14" s="28">
        <v>6265437</v>
      </c>
      <c r="K14" s="8">
        <v>8742590</v>
      </c>
      <c r="L14" s="8">
        <v>12814889</v>
      </c>
      <c r="M14" s="24">
        <v>16491623</v>
      </c>
      <c r="N14" s="23">
        <f>N9+N10-N11-N12-N13</f>
        <v>44314539</v>
      </c>
    </row>
    <row r="15" spans="1:14" x14ac:dyDescent="0.25">
      <c r="A15" s="36" t="s">
        <v>15</v>
      </c>
      <c r="B15" s="36" t="s">
        <v>78</v>
      </c>
      <c r="C15" s="26">
        <v>39081</v>
      </c>
      <c r="D15" s="26">
        <v>136337</v>
      </c>
      <c r="E15" s="10">
        <v>2424</v>
      </c>
      <c r="F15" s="11">
        <v>2558</v>
      </c>
      <c r="G15" s="11">
        <v>254</v>
      </c>
      <c r="H15" s="27">
        <v>2447</v>
      </c>
      <c r="I15" s="26">
        <v>7683</v>
      </c>
      <c r="J15" s="10">
        <v>5540</v>
      </c>
      <c r="K15" s="11">
        <v>537659</v>
      </c>
      <c r="L15" s="11">
        <v>-200705</v>
      </c>
      <c r="M15" s="27">
        <v>209523</v>
      </c>
      <c r="N15" s="26">
        <v>552017</v>
      </c>
    </row>
    <row r="16" spans="1:14" x14ac:dyDescent="0.25">
      <c r="A16" s="36" t="s">
        <v>16</v>
      </c>
      <c r="B16" s="36" t="s">
        <v>79</v>
      </c>
      <c r="C16" s="26">
        <v>29686</v>
      </c>
      <c r="D16" s="26">
        <v>65</v>
      </c>
      <c r="E16" s="10">
        <v>122700</v>
      </c>
      <c r="F16" s="11">
        <v>274059</v>
      </c>
      <c r="G16" s="11">
        <v>-16498</v>
      </c>
      <c r="H16" s="27">
        <v>256638</v>
      </c>
      <c r="I16" s="26">
        <v>636899</v>
      </c>
      <c r="J16" s="10">
        <v>41988</v>
      </c>
      <c r="K16" s="11">
        <v>-22178</v>
      </c>
      <c r="L16" s="11">
        <v>-18919</v>
      </c>
      <c r="M16" s="27">
        <v>16</v>
      </c>
      <c r="N16" s="26">
        <v>907</v>
      </c>
    </row>
    <row r="17" spans="1:14" x14ac:dyDescent="0.25">
      <c r="A17" s="36" t="s">
        <v>164</v>
      </c>
      <c r="B17" s="36" t="s">
        <v>165</v>
      </c>
      <c r="C17" s="26">
        <v>0</v>
      </c>
      <c r="D17" s="26">
        <v>0</v>
      </c>
      <c r="E17" s="10">
        <v>0</v>
      </c>
      <c r="F17" s="11">
        <v>0</v>
      </c>
      <c r="G17" s="11">
        <v>0</v>
      </c>
      <c r="H17" s="27">
        <v>0</v>
      </c>
      <c r="I17" s="26">
        <v>0</v>
      </c>
      <c r="J17" s="10">
        <v>0</v>
      </c>
      <c r="K17" s="11">
        <v>0</v>
      </c>
      <c r="L17" s="11">
        <v>0</v>
      </c>
      <c r="M17" s="27">
        <v>-16475</v>
      </c>
      <c r="N17" s="26">
        <v>-16475</v>
      </c>
    </row>
    <row r="18" spans="1:14" x14ac:dyDescent="0.25">
      <c r="A18" s="37" t="s">
        <v>158</v>
      </c>
      <c r="B18" s="37" t="s">
        <v>80</v>
      </c>
      <c r="C18" s="23">
        <v>2656591</v>
      </c>
      <c r="D18" s="23">
        <v>4117342</v>
      </c>
      <c r="E18" s="28">
        <v>1942013</v>
      </c>
      <c r="F18" s="8">
        <v>1642646</v>
      </c>
      <c r="G18" s="8">
        <v>2692225</v>
      </c>
      <c r="H18" s="24">
        <v>3956293</v>
      </c>
      <c r="I18" s="23">
        <v>10233177</v>
      </c>
      <c r="J18" s="28">
        <v>6228989</v>
      </c>
      <c r="K18" s="8">
        <v>9302427</v>
      </c>
      <c r="L18" s="8">
        <v>12633103</v>
      </c>
      <c r="M18" s="24">
        <v>16684655</v>
      </c>
      <c r="N18" s="23">
        <f>N14+N15-N16+N17</f>
        <v>44849174</v>
      </c>
    </row>
    <row r="19" spans="1:14" x14ac:dyDescent="0.25">
      <c r="A19" s="36" t="s">
        <v>17</v>
      </c>
      <c r="B19" s="36" t="s">
        <v>81</v>
      </c>
      <c r="C19" s="26">
        <v>533960</v>
      </c>
      <c r="D19" s="26">
        <v>815069</v>
      </c>
      <c r="E19" s="10">
        <v>372300</v>
      </c>
      <c r="F19" s="11">
        <v>236972</v>
      </c>
      <c r="G19" s="11">
        <v>490463</v>
      </c>
      <c r="H19" s="27">
        <v>721397</v>
      </c>
      <c r="I19" s="26">
        <v>1821132</v>
      </c>
      <c r="J19" s="10">
        <v>1230288</v>
      </c>
      <c r="K19" s="11">
        <v>1774460</v>
      </c>
      <c r="L19" s="11">
        <v>2399386</v>
      </c>
      <c r="M19" s="27">
        <v>2975699</v>
      </c>
      <c r="N19" s="26">
        <v>8379833</v>
      </c>
    </row>
    <row r="20" spans="1:14" x14ac:dyDescent="0.25">
      <c r="A20" s="37" t="s">
        <v>159</v>
      </c>
      <c r="B20" s="37" t="s">
        <v>82</v>
      </c>
      <c r="C20" s="23">
        <v>2122631</v>
      </c>
      <c r="D20" s="23">
        <v>3302273</v>
      </c>
      <c r="E20" s="28">
        <v>1569713</v>
      </c>
      <c r="F20" s="8">
        <v>1405674</v>
      </c>
      <c r="G20" s="8">
        <v>2201762</v>
      </c>
      <c r="H20" s="24">
        <v>3234896</v>
      </c>
      <c r="I20" s="23">
        <v>8412045</v>
      </c>
      <c r="J20" s="28">
        <v>4998701</v>
      </c>
      <c r="K20" s="8">
        <v>7527967</v>
      </c>
      <c r="L20" s="8">
        <v>10233717</v>
      </c>
      <c r="M20" s="24">
        <v>13708956</v>
      </c>
      <c r="N20" s="23">
        <f>N18-N19</f>
        <v>36469341</v>
      </c>
    </row>
    <row r="21" spans="1:14" x14ac:dyDescent="0.25">
      <c r="A21" s="37" t="s">
        <v>160</v>
      </c>
      <c r="B21" s="37" t="s">
        <v>83</v>
      </c>
      <c r="C21" s="23">
        <v>2122631</v>
      </c>
      <c r="D21" s="23">
        <v>3302273</v>
      </c>
      <c r="E21" s="28">
        <v>1569713</v>
      </c>
      <c r="F21" s="8">
        <v>1405674</v>
      </c>
      <c r="G21" s="8">
        <v>2201762</v>
      </c>
      <c r="H21" s="24">
        <v>3234896</v>
      </c>
      <c r="I21" s="23">
        <v>8412045</v>
      </c>
      <c r="J21" s="28">
        <v>4998701</v>
      </c>
      <c r="K21" s="8">
        <v>7527967</v>
      </c>
      <c r="L21" s="8">
        <v>10233717</v>
      </c>
      <c r="M21" s="24">
        <v>13708956</v>
      </c>
      <c r="N21" s="23">
        <f>N20</f>
        <v>36469341</v>
      </c>
    </row>
    <row r="22" spans="1:14" s="5" customFormat="1" x14ac:dyDescent="0.25">
      <c r="A22" s="46" t="s">
        <v>5</v>
      </c>
      <c r="B22" s="46" t="s">
        <v>5</v>
      </c>
      <c r="C22" s="61">
        <v>3225245</v>
      </c>
      <c r="D22" s="61">
        <v>4514576</v>
      </c>
      <c r="E22" s="62">
        <v>2213679</v>
      </c>
      <c r="F22" s="58">
        <v>2054108</v>
      </c>
      <c r="G22" s="58">
        <v>2822540</v>
      </c>
      <c r="H22" s="63">
        <v>4350292</v>
      </c>
      <c r="I22" s="61">
        <v>11440619</v>
      </c>
      <c r="J22" s="62">
        <v>6443937</v>
      </c>
      <c r="K22" s="58">
        <v>8856831</v>
      </c>
      <c r="L22" s="58">
        <v>13023056</v>
      </c>
      <c r="M22" s="63">
        <v>16687864.803782471</v>
      </c>
      <c r="N22" s="61">
        <v>45011688.803782471</v>
      </c>
    </row>
    <row r="23" spans="1:14" x14ac:dyDescent="0.25">
      <c r="F23" s="18"/>
      <c r="G23" s="18"/>
      <c r="H23" s="18"/>
      <c r="K23" s="18"/>
      <c r="L23" s="18"/>
      <c r="M23" s="18"/>
      <c r="N23" s="18"/>
    </row>
    <row r="24" spans="1:14" s="13" customFormat="1" x14ac:dyDescent="0.25">
      <c r="A24" s="31"/>
      <c r="B24" s="95" t="s">
        <v>188</v>
      </c>
      <c r="C24" s="32"/>
      <c r="D24" s="32"/>
      <c r="E24" s="18"/>
      <c r="F24" s="18"/>
      <c r="G24" s="18"/>
      <c r="H24" s="18"/>
      <c r="I24" s="32"/>
      <c r="J24" s="18"/>
      <c r="K24" s="18"/>
      <c r="L24" s="18"/>
      <c r="M24" s="18"/>
      <c r="N24" s="18"/>
    </row>
    <row r="25" spans="1:14" x14ac:dyDescent="0.25">
      <c r="A25" s="6"/>
      <c r="B25" s="64" t="s">
        <v>189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9"/>
      <c r="B26" s="64" t="s">
        <v>187</v>
      </c>
      <c r="C26" s="17"/>
      <c r="D26" s="17"/>
      <c r="E26" s="18"/>
      <c r="F26" s="18"/>
      <c r="G26" s="18"/>
      <c r="H26" s="18"/>
      <c r="I26" s="17"/>
      <c r="J26" s="18"/>
      <c r="K26" s="18"/>
      <c r="L26" s="18"/>
      <c r="M26" s="18"/>
      <c r="N26" s="18"/>
    </row>
    <row r="27" spans="1:14" x14ac:dyDescent="0.25">
      <c r="A27" s="6"/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9"/>
      <c r="B28" s="9"/>
      <c r="C28" s="17"/>
      <c r="D28" s="17"/>
      <c r="E28" s="18"/>
      <c r="F28" s="18"/>
      <c r="G28" s="18"/>
      <c r="H28" s="18"/>
      <c r="I28" s="17"/>
      <c r="J28" s="18"/>
      <c r="K28" s="18"/>
      <c r="L28" s="18"/>
      <c r="M28" s="18"/>
      <c r="N28" s="18"/>
    </row>
    <row r="29" spans="1:14" x14ac:dyDescent="0.25">
      <c r="A29" s="9"/>
      <c r="B29" s="9"/>
      <c r="C29" s="17"/>
      <c r="D29" s="17"/>
      <c r="E29" s="18"/>
      <c r="F29" s="18"/>
      <c r="G29" s="18"/>
      <c r="H29" s="18"/>
      <c r="I29" s="17"/>
      <c r="J29" s="18"/>
      <c r="K29" s="18"/>
      <c r="L29" s="18"/>
      <c r="M29" s="18"/>
      <c r="N29" s="18"/>
    </row>
    <row r="30" spans="1:14" x14ac:dyDescent="0.25">
      <c r="A30" s="9"/>
      <c r="B30" s="9"/>
      <c r="C30" s="17"/>
      <c r="D30" s="17"/>
      <c r="E30" s="18"/>
      <c r="F30" s="18"/>
      <c r="G30" s="18"/>
      <c r="H30" s="18"/>
      <c r="I30" s="17"/>
      <c r="J30" s="18"/>
      <c r="K30" s="18"/>
      <c r="L30" s="18"/>
      <c r="M30" s="18"/>
      <c r="N30" s="18"/>
    </row>
    <row r="31" spans="1:14" x14ac:dyDescent="0.25">
      <c r="A31" s="9"/>
      <c r="B31" s="9"/>
      <c r="C31" s="17"/>
      <c r="D31" s="17"/>
      <c r="E31" s="18"/>
      <c r="F31" s="18"/>
      <c r="G31" s="18"/>
      <c r="H31" s="18"/>
      <c r="I31" s="17"/>
      <c r="J31" s="18"/>
      <c r="K31" s="18"/>
      <c r="L31" s="18"/>
      <c r="M31" s="18"/>
      <c r="N31" s="18"/>
    </row>
    <row r="32" spans="1:14" x14ac:dyDescent="0.25">
      <c r="A32" s="6"/>
      <c r="B32" s="6"/>
      <c r="C32" s="18"/>
      <c r="D32" s="18"/>
      <c r="E32" s="18"/>
      <c r="F32" s="33"/>
      <c r="G32" s="33"/>
      <c r="H32" s="33"/>
      <c r="I32" s="18"/>
      <c r="J32" s="18"/>
      <c r="K32" s="33"/>
      <c r="L32" s="33"/>
      <c r="M32" s="33"/>
      <c r="N32" s="33"/>
    </row>
    <row r="33" spans="1:14" x14ac:dyDescent="0.25">
      <c r="A33" s="9"/>
      <c r="B33" s="9"/>
      <c r="C33" s="17"/>
      <c r="D33" s="17"/>
      <c r="E33" s="30"/>
      <c r="F33" s="30"/>
      <c r="G33" s="30"/>
      <c r="H33" s="30"/>
      <c r="I33" s="17"/>
      <c r="J33" s="30"/>
      <c r="K33" s="30"/>
      <c r="L33" s="30"/>
      <c r="M33" s="30"/>
      <c r="N33" s="30"/>
    </row>
    <row r="34" spans="1:14" x14ac:dyDescent="0.25">
      <c r="A34" s="9"/>
      <c r="B34" s="9"/>
      <c r="C34" s="17"/>
      <c r="D34" s="17"/>
      <c r="E34" s="30"/>
      <c r="F34" s="30"/>
      <c r="G34" s="30"/>
      <c r="H34" s="30"/>
      <c r="I34" s="17"/>
      <c r="J34" s="30"/>
      <c r="K34" s="30"/>
      <c r="L34" s="30"/>
      <c r="M34" s="30"/>
      <c r="N34" s="30"/>
    </row>
    <row r="35" spans="1:14" x14ac:dyDescent="0.25">
      <c r="A35" s="6"/>
      <c r="B35" s="6"/>
      <c r="C35" s="18"/>
      <c r="D35" s="18"/>
      <c r="E35" s="18"/>
      <c r="F35" s="33"/>
      <c r="G35" s="33"/>
      <c r="H35" s="33"/>
      <c r="I35" s="18"/>
      <c r="J35" s="18"/>
      <c r="K35" s="33"/>
      <c r="L35" s="33"/>
      <c r="M35" s="33"/>
      <c r="N35" s="33"/>
    </row>
    <row r="36" spans="1:14" x14ac:dyDescent="0.25">
      <c r="A36" s="9"/>
      <c r="B36" s="9"/>
      <c r="C36" s="17"/>
      <c r="D36" s="17"/>
      <c r="E36" s="30"/>
      <c r="F36" s="30"/>
      <c r="G36" s="30"/>
      <c r="H36" s="30"/>
      <c r="I36" s="17"/>
      <c r="J36" s="30"/>
      <c r="K36" s="30"/>
      <c r="L36" s="30"/>
      <c r="M36" s="30"/>
      <c r="N36" s="30"/>
    </row>
    <row r="37" spans="1:14" x14ac:dyDescent="0.25">
      <c r="A37" s="6"/>
      <c r="B37" s="6"/>
      <c r="C37" s="18"/>
      <c r="D37" s="18"/>
      <c r="E37" s="18"/>
      <c r="F37" s="33"/>
      <c r="G37" s="33"/>
      <c r="H37" s="33"/>
      <c r="I37" s="18"/>
      <c r="J37" s="18"/>
      <c r="K37" s="33"/>
      <c r="L37" s="33"/>
      <c r="M37" s="33"/>
      <c r="N37" s="33"/>
    </row>
    <row r="38" spans="1:14" x14ac:dyDescent="0.25">
      <c r="A38" s="9"/>
      <c r="B38" s="9"/>
      <c r="C38" s="17"/>
      <c r="D38" s="17"/>
      <c r="E38" s="30"/>
      <c r="F38" s="30"/>
      <c r="G38" s="30"/>
      <c r="H38" s="30"/>
      <c r="I38" s="17"/>
      <c r="J38" s="30"/>
      <c r="K38" s="30"/>
      <c r="L38" s="30"/>
      <c r="M38" s="30"/>
      <c r="N38" s="30"/>
    </row>
    <row r="39" spans="1:14" x14ac:dyDescent="0.25">
      <c r="A39" s="6"/>
      <c r="B39" s="6"/>
      <c r="C39" s="18"/>
      <c r="D39" s="18"/>
      <c r="E39" s="18"/>
      <c r="F39" s="33"/>
      <c r="G39" s="33"/>
      <c r="H39" s="33"/>
      <c r="I39" s="18"/>
      <c r="J39" s="18"/>
      <c r="K39" s="33"/>
      <c r="L39" s="33"/>
      <c r="M39" s="33"/>
      <c r="N39" s="33"/>
    </row>
    <row r="40" spans="1:14" x14ac:dyDescent="0.25">
      <c r="A40" s="20"/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workbookViewId="0">
      <pane xSplit="2" ySplit="1" topLeftCell="C17" activePane="bottomRight" state="frozen"/>
      <selection activeCell="K23" sqref="K23"/>
      <selection pane="topRight" activeCell="K23" sqref="K23"/>
      <selection pane="bottomLeft" activeCell="K23" sqref="K23"/>
      <selection pane="bottomRight" activeCell="N36" sqref="N36"/>
    </sheetView>
  </sheetViews>
  <sheetFormatPr defaultRowHeight="15" x14ac:dyDescent="0.25"/>
  <cols>
    <col min="1" max="1" width="40.140625" style="34" customWidth="1"/>
    <col min="2" max="2" width="38.140625" style="4" customWidth="1"/>
    <col min="3" max="4" width="10.7109375" style="4" customWidth="1"/>
    <col min="5" max="6" width="10.7109375" style="13" customWidth="1"/>
    <col min="7" max="9" width="10.42578125" style="13" customWidth="1"/>
    <col min="10" max="11" width="10.7109375" style="13" customWidth="1"/>
    <col min="12" max="14" width="10.42578125" style="13" customWidth="1"/>
    <col min="15" max="16384" width="9.140625" style="4"/>
  </cols>
  <sheetData>
    <row r="1" spans="1:19" ht="22.5" x14ac:dyDescent="0.25">
      <c r="A1" s="47" t="s">
        <v>184</v>
      </c>
      <c r="B1" s="48" t="s">
        <v>185</v>
      </c>
      <c r="C1" s="49">
        <v>2015</v>
      </c>
      <c r="D1" s="49">
        <v>2016</v>
      </c>
      <c r="E1" s="50" t="s">
        <v>190</v>
      </c>
      <c r="F1" s="51" t="s">
        <v>191</v>
      </c>
      <c r="G1" s="51" t="s">
        <v>192</v>
      </c>
      <c r="H1" s="51" t="s">
        <v>193</v>
      </c>
      <c r="I1" s="49">
        <v>2017</v>
      </c>
      <c r="J1" s="50" t="s">
        <v>6</v>
      </c>
      <c r="K1" s="51" t="s">
        <v>7</v>
      </c>
      <c r="L1" s="51" t="s">
        <v>8</v>
      </c>
      <c r="M1" s="51" t="s">
        <v>163</v>
      </c>
      <c r="N1" s="49">
        <v>2018</v>
      </c>
    </row>
    <row r="2" spans="1:19" s="101" customFormat="1" x14ac:dyDescent="0.25">
      <c r="A2" s="97" t="s">
        <v>18</v>
      </c>
      <c r="B2" s="98" t="s">
        <v>122</v>
      </c>
      <c r="C2" s="99"/>
      <c r="D2" s="99"/>
      <c r="E2" s="100"/>
      <c r="F2" s="98"/>
      <c r="G2" s="98"/>
      <c r="H2" s="98"/>
      <c r="I2" s="99"/>
      <c r="J2" s="100"/>
      <c r="K2" s="98"/>
      <c r="L2" s="98"/>
      <c r="M2" s="98"/>
      <c r="N2" s="99"/>
    </row>
    <row r="3" spans="1:19" s="5" customFormat="1" x14ac:dyDescent="0.25">
      <c r="A3" s="39" t="s">
        <v>155</v>
      </c>
      <c r="B3" s="20" t="s">
        <v>80</v>
      </c>
      <c r="C3" s="23">
        <v>2656591</v>
      </c>
      <c r="D3" s="23">
        <v>4117342</v>
      </c>
      <c r="E3" s="28">
        <v>1942013</v>
      </c>
      <c r="F3" s="29">
        <v>1642646</v>
      </c>
      <c r="G3" s="29">
        <v>2692225</v>
      </c>
      <c r="H3" s="29">
        <v>3956293</v>
      </c>
      <c r="I3" s="23">
        <v>10233177</v>
      </c>
      <c r="J3" s="28">
        <v>6228989</v>
      </c>
      <c r="K3" s="29">
        <v>9302427</v>
      </c>
      <c r="L3" s="29">
        <v>12633103</v>
      </c>
      <c r="M3" s="29">
        <v>16684655</v>
      </c>
      <c r="N3" s="23">
        <v>44849174</v>
      </c>
    </row>
    <row r="4" spans="1:19" s="5" customFormat="1" x14ac:dyDescent="0.25">
      <c r="A4" s="39" t="s">
        <v>19</v>
      </c>
      <c r="B4" s="20" t="s">
        <v>123</v>
      </c>
      <c r="C4" s="23">
        <v>2855100</v>
      </c>
      <c r="D4" s="23">
        <v>-784294</v>
      </c>
      <c r="E4" s="28">
        <v>-326844</v>
      </c>
      <c r="F4" s="29">
        <v>-8685</v>
      </c>
      <c r="G4" s="29">
        <v>-756795</v>
      </c>
      <c r="H4" s="29">
        <v>-517057</v>
      </c>
      <c r="I4" s="23">
        <v>-1609381</v>
      </c>
      <c r="J4" s="28">
        <v>-1504724</v>
      </c>
      <c r="K4" s="29">
        <v>-742700</v>
      </c>
      <c r="L4" s="29">
        <v>-641523</v>
      </c>
      <c r="M4" s="29">
        <v>1100238</v>
      </c>
      <c r="N4" s="23">
        <v>-1788709</v>
      </c>
    </row>
    <row r="5" spans="1:19" x14ac:dyDescent="0.25">
      <c r="A5" s="40" t="s">
        <v>20</v>
      </c>
      <c r="B5" s="19" t="s">
        <v>124</v>
      </c>
      <c r="C5" s="26">
        <v>578049</v>
      </c>
      <c r="D5" s="26">
        <v>533506</v>
      </c>
      <c r="E5" s="44">
        <v>151390</v>
      </c>
      <c r="F5" s="45">
        <v>139961</v>
      </c>
      <c r="G5" s="45">
        <v>147067</v>
      </c>
      <c r="H5" s="45">
        <v>139808</v>
      </c>
      <c r="I5" s="26">
        <v>578226</v>
      </c>
      <c r="J5" s="44">
        <v>178500</v>
      </c>
      <c r="K5" s="45">
        <v>114241</v>
      </c>
      <c r="L5" s="45">
        <v>208167</v>
      </c>
      <c r="M5" s="45">
        <v>196242</v>
      </c>
      <c r="N5" s="26">
        <v>697150</v>
      </c>
    </row>
    <row r="6" spans="1:19" x14ac:dyDescent="0.25">
      <c r="A6" s="40" t="s">
        <v>125</v>
      </c>
      <c r="B6" s="19" t="s">
        <v>129</v>
      </c>
      <c r="C6" s="26">
        <v>27313</v>
      </c>
      <c r="D6" s="26">
        <v>-33334</v>
      </c>
      <c r="E6" s="44">
        <v>15769</v>
      </c>
      <c r="F6" s="45">
        <v>-100379</v>
      </c>
      <c r="G6" s="45">
        <v>114267</v>
      </c>
      <c r="H6" s="45">
        <v>65944</v>
      </c>
      <c r="I6" s="26">
        <v>95601</v>
      </c>
      <c r="J6" s="44">
        <v>-95896</v>
      </c>
      <c r="K6" s="45">
        <v>-172635</v>
      </c>
      <c r="L6" s="45">
        <v>570463</v>
      </c>
      <c r="M6" s="45">
        <v>-314465</v>
      </c>
      <c r="N6" s="26">
        <v>-12533</v>
      </c>
    </row>
    <row r="7" spans="1:19" ht="22.5" x14ac:dyDescent="0.25">
      <c r="A7" s="40" t="s">
        <v>179</v>
      </c>
      <c r="B7" s="19" t="s">
        <v>128</v>
      </c>
      <c r="C7" s="26">
        <v>12762</v>
      </c>
      <c r="D7" s="26">
        <v>10721</v>
      </c>
      <c r="E7" s="44">
        <v>0</v>
      </c>
      <c r="F7" s="45">
        <v>17590</v>
      </c>
      <c r="G7" s="45">
        <v>8795</v>
      </c>
      <c r="H7" s="45">
        <v>8795</v>
      </c>
      <c r="I7" s="26">
        <v>35180</v>
      </c>
      <c r="J7" s="44">
        <v>10355</v>
      </c>
      <c r="K7" s="45">
        <v>54961</v>
      </c>
      <c r="L7" s="45">
        <v>-46643</v>
      </c>
      <c r="M7" s="45">
        <v>1268051</v>
      </c>
      <c r="N7" s="26">
        <v>1286724</v>
      </c>
    </row>
    <row r="8" spans="1:19" x14ac:dyDescent="0.25">
      <c r="A8" s="40" t="s">
        <v>21</v>
      </c>
      <c r="B8" s="19" t="s">
        <v>126</v>
      </c>
      <c r="C8" s="26">
        <v>-645</v>
      </c>
      <c r="D8" s="26">
        <v>0</v>
      </c>
      <c r="E8" s="44">
        <v>0</v>
      </c>
      <c r="F8" s="45">
        <v>0</v>
      </c>
      <c r="G8" s="45">
        <v>0</v>
      </c>
      <c r="H8" s="45">
        <v>944</v>
      </c>
      <c r="I8" s="26">
        <v>944</v>
      </c>
      <c r="J8" s="44">
        <v>0</v>
      </c>
      <c r="K8" s="45">
        <v>0</v>
      </c>
      <c r="L8" s="45">
        <v>0</v>
      </c>
      <c r="M8" s="45">
        <v>0</v>
      </c>
      <c r="N8" s="26">
        <v>0</v>
      </c>
    </row>
    <row r="9" spans="1:19" x14ac:dyDescent="0.25">
      <c r="A9" s="40" t="s">
        <v>22</v>
      </c>
      <c r="B9" s="19" t="s">
        <v>127</v>
      </c>
      <c r="C9" s="26">
        <v>-427077</v>
      </c>
      <c r="D9" s="26">
        <v>-163747</v>
      </c>
      <c r="E9" s="44">
        <v>-424780</v>
      </c>
      <c r="F9" s="45">
        <v>-9678</v>
      </c>
      <c r="G9" s="45">
        <v>-1306738</v>
      </c>
      <c r="H9" s="45">
        <v>-1008560</v>
      </c>
      <c r="I9" s="26">
        <v>-2749756</v>
      </c>
      <c r="J9" s="44">
        <v>-2124658</v>
      </c>
      <c r="K9" s="45">
        <v>-1828115</v>
      </c>
      <c r="L9" s="45">
        <v>-3558455</v>
      </c>
      <c r="M9" s="45">
        <v>1971544</v>
      </c>
      <c r="N9" s="26">
        <v>-5539684</v>
      </c>
    </row>
    <row r="10" spans="1:19" ht="22.5" x14ac:dyDescent="0.25">
      <c r="A10" s="40" t="s">
        <v>23</v>
      </c>
      <c r="B10" s="40" t="s">
        <v>130</v>
      </c>
      <c r="C10" s="26">
        <v>1411817</v>
      </c>
      <c r="D10" s="26">
        <v>-1133351</v>
      </c>
      <c r="E10" s="44">
        <v>-77910</v>
      </c>
      <c r="F10" s="45">
        <v>-35174</v>
      </c>
      <c r="G10" s="45">
        <v>297065</v>
      </c>
      <c r="H10" s="45">
        <v>308129</v>
      </c>
      <c r="I10" s="26">
        <v>492110</v>
      </c>
      <c r="J10" s="44">
        <v>502749</v>
      </c>
      <c r="K10" s="45">
        <v>1084924</v>
      </c>
      <c r="L10" s="45">
        <v>2199574</v>
      </c>
      <c r="M10" s="45">
        <v>-2304639</v>
      </c>
      <c r="N10" s="26">
        <v>1482608</v>
      </c>
    </row>
    <row r="11" spans="1:19" x14ac:dyDescent="0.25">
      <c r="A11" s="40" t="s">
        <v>24</v>
      </c>
      <c r="B11" s="19" t="s">
        <v>131</v>
      </c>
      <c r="C11" s="26">
        <v>-33900</v>
      </c>
      <c r="D11" s="26">
        <v>1908</v>
      </c>
      <c r="E11" s="44">
        <v>-2655</v>
      </c>
      <c r="F11" s="45">
        <v>-32342</v>
      </c>
      <c r="G11" s="45">
        <v>-28594</v>
      </c>
      <c r="H11" s="45">
        <v>-43464</v>
      </c>
      <c r="I11" s="26">
        <v>-107055</v>
      </c>
      <c r="J11" s="44">
        <v>20671</v>
      </c>
      <c r="K11" s="45">
        <v>-88994</v>
      </c>
      <c r="L11" s="45">
        <v>-97595</v>
      </c>
      <c r="M11" s="45">
        <v>-307428</v>
      </c>
      <c r="N11" s="26">
        <v>-473346</v>
      </c>
    </row>
    <row r="12" spans="1:19" x14ac:dyDescent="0.25">
      <c r="A12" s="40" t="s">
        <v>166</v>
      </c>
      <c r="B12" s="19" t="s">
        <v>167</v>
      </c>
      <c r="C12" s="26">
        <v>1286781</v>
      </c>
      <c r="D12" s="26">
        <v>0</v>
      </c>
      <c r="E12" s="44">
        <v>0</v>
      </c>
      <c r="F12" s="45">
        <v>0</v>
      </c>
      <c r="G12" s="45">
        <v>0</v>
      </c>
      <c r="H12" s="45">
        <v>0</v>
      </c>
      <c r="I12" s="26">
        <v>0</v>
      </c>
      <c r="J12" s="44">
        <v>0</v>
      </c>
      <c r="K12" s="45">
        <v>0</v>
      </c>
      <c r="L12" s="45">
        <v>0</v>
      </c>
      <c r="M12" s="45">
        <v>566106</v>
      </c>
      <c r="N12" s="26">
        <v>566106</v>
      </c>
    </row>
    <row r="13" spans="1:19" x14ac:dyDescent="0.25">
      <c r="A13" s="40" t="s">
        <v>25</v>
      </c>
      <c r="B13" s="19" t="s">
        <v>136</v>
      </c>
      <c r="C13" s="26">
        <v>0</v>
      </c>
      <c r="D13" s="26">
        <v>0</v>
      </c>
      <c r="E13" s="45">
        <v>0</v>
      </c>
      <c r="F13" s="45">
        <v>0</v>
      </c>
      <c r="G13" s="45">
        <v>34026</v>
      </c>
      <c r="H13" s="45">
        <v>-34026</v>
      </c>
      <c r="I13" s="26">
        <v>45369</v>
      </c>
      <c r="J13" s="45">
        <v>57067</v>
      </c>
      <c r="K13" s="45">
        <v>57067</v>
      </c>
      <c r="L13" s="45">
        <v>61430</v>
      </c>
      <c r="M13" s="45">
        <v>55256</v>
      </c>
      <c r="N13" s="26">
        <v>230820</v>
      </c>
    </row>
    <row r="14" spans="1:19" x14ac:dyDescent="0.25">
      <c r="A14" s="40" t="s">
        <v>26</v>
      </c>
      <c r="B14" s="19" t="s">
        <v>132</v>
      </c>
      <c r="C14" s="26">
        <v>0</v>
      </c>
      <c r="D14" s="26">
        <v>3</v>
      </c>
      <c r="E14" s="44">
        <v>11342</v>
      </c>
      <c r="F14" s="45">
        <v>11337</v>
      </c>
      <c r="G14" s="45">
        <v>-22683</v>
      </c>
      <c r="H14" s="45">
        <v>45373</v>
      </c>
      <c r="I14" s="26">
        <v>0</v>
      </c>
      <c r="J14" s="44">
        <v>-53512.5</v>
      </c>
      <c r="K14" s="45">
        <v>35851</v>
      </c>
      <c r="L14" s="45">
        <v>21536</v>
      </c>
      <c r="M14" s="45">
        <v>-30428.5</v>
      </c>
      <c r="N14" s="26">
        <v>-26554</v>
      </c>
    </row>
    <row r="15" spans="1:19" s="5" customFormat="1" x14ac:dyDescent="0.25">
      <c r="A15" s="39" t="s">
        <v>27</v>
      </c>
      <c r="B15" s="20" t="s">
        <v>133</v>
      </c>
      <c r="C15" s="23">
        <v>5511691</v>
      </c>
      <c r="D15" s="23">
        <v>3333048</v>
      </c>
      <c r="E15" s="28">
        <v>1615169</v>
      </c>
      <c r="F15" s="29">
        <v>1633961</v>
      </c>
      <c r="G15" s="29">
        <v>1935430</v>
      </c>
      <c r="H15" s="29">
        <v>3439236</v>
      </c>
      <c r="I15" s="23">
        <v>8623796</v>
      </c>
      <c r="J15" s="28">
        <v>4724265</v>
      </c>
      <c r="K15" s="29">
        <v>8559727</v>
      </c>
      <c r="L15" s="29">
        <v>11991580</v>
      </c>
      <c r="M15" s="29">
        <v>17784893</v>
      </c>
      <c r="N15" s="23">
        <f>N3+N4</f>
        <v>43060465</v>
      </c>
      <c r="O15" s="4"/>
      <c r="P15" s="4"/>
      <c r="Q15" s="4"/>
      <c r="R15" s="4"/>
      <c r="S15" s="4"/>
    </row>
    <row r="16" spans="1:19" x14ac:dyDescent="0.25">
      <c r="A16" s="40" t="s">
        <v>178</v>
      </c>
      <c r="B16" s="19" t="s">
        <v>134</v>
      </c>
      <c r="C16" s="26">
        <v>-1099366</v>
      </c>
      <c r="D16" s="26">
        <v>-743989</v>
      </c>
      <c r="E16" s="44">
        <v>-317466</v>
      </c>
      <c r="F16" s="45">
        <v>-187582</v>
      </c>
      <c r="G16" s="45">
        <v>-212994</v>
      </c>
      <c r="H16" s="45">
        <v>-232047</v>
      </c>
      <c r="I16" s="26">
        <v>-950089</v>
      </c>
      <c r="J16" s="44">
        <v>-1224629</v>
      </c>
      <c r="K16" s="45">
        <v>-209224</v>
      </c>
      <c r="L16" s="45">
        <v>-197731</v>
      </c>
      <c r="M16" s="45">
        <v>-188868</v>
      </c>
      <c r="N16" s="26">
        <v>-1820452</v>
      </c>
    </row>
    <row r="17" spans="1:14" s="5" customFormat="1" x14ac:dyDescent="0.25">
      <c r="A17" s="39" t="s">
        <v>2</v>
      </c>
      <c r="B17" s="20" t="s">
        <v>135</v>
      </c>
      <c r="C17" s="23">
        <v>4412325</v>
      </c>
      <c r="D17" s="23">
        <v>2589059</v>
      </c>
      <c r="E17" s="28">
        <v>1297703</v>
      </c>
      <c r="F17" s="29">
        <v>1446379</v>
      </c>
      <c r="G17" s="29">
        <v>1722436</v>
      </c>
      <c r="H17" s="29">
        <v>3207189</v>
      </c>
      <c r="I17" s="23">
        <v>7673707</v>
      </c>
      <c r="J17" s="28">
        <v>3499636</v>
      </c>
      <c r="K17" s="29">
        <v>8350503</v>
      </c>
      <c r="L17" s="29">
        <v>11793849</v>
      </c>
      <c r="M17" s="29">
        <v>17596025</v>
      </c>
      <c r="N17" s="23">
        <f>N15+N16</f>
        <v>41240013</v>
      </c>
    </row>
    <row r="18" spans="1:14" x14ac:dyDescent="0.25">
      <c r="A18" s="41"/>
      <c r="B18" s="16"/>
      <c r="C18" s="26"/>
      <c r="D18" s="26"/>
      <c r="E18" s="44"/>
      <c r="F18" s="45"/>
      <c r="G18" s="45"/>
      <c r="H18" s="45"/>
      <c r="I18" s="26"/>
      <c r="J18" s="44"/>
      <c r="K18" s="45"/>
      <c r="L18" s="45"/>
      <c r="M18" s="45"/>
      <c r="N18" s="26"/>
    </row>
    <row r="19" spans="1:14" s="101" customFormat="1" x14ac:dyDescent="0.25">
      <c r="A19" s="102" t="s">
        <v>28</v>
      </c>
      <c r="B19" s="103" t="s">
        <v>137</v>
      </c>
      <c r="C19" s="104"/>
      <c r="D19" s="104"/>
      <c r="E19" s="105"/>
      <c r="F19" s="103"/>
      <c r="G19" s="103"/>
      <c r="H19" s="103"/>
      <c r="I19" s="104"/>
      <c r="J19" s="105"/>
      <c r="K19" s="103"/>
      <c r="L19" s="103"/>
      <c r="M19" s="103"/>
      <c r="N19" s="104"/>
    </row>
    <row r="20" spans="1:14" x14ac:dyDescent="0.25">
      <c r="A20" s="40" t="s">
        <v>139</v>
      </c>
      <c r="B20" s="19" t="s">
        <v>138</v>
      </c>
      <c r="C20" s="26">
        <v>0</v>
      </c>
      <c r="D20" s="26">
        <v>0</v>
      </c>
      <c r="E20" s="44">
        <v>0</v>
      </c>
      <c r="F20" s="45">
        <v>0</v>
      </c>
      <c r="G20" s="45">
        <v>0</v>
      </c>
      <c r="H20" s="45">
        <v>0</v>
      </c>
      <c r="I20" s="26">
        <v>0</v>
      </c>
      <c r="J20" s="44">
        <v>0</v>
      </c>
      <c r="K20" s="45">
        <v>0</v>
      </c>
      <c r="L20" s="45">
        <v>0</v>
      </c>
      <c r="M20" s="45">
        <v>0</v>
      </c>
      <c r="N20" s="26">
        <v>0</v>
      </c>
    </row>
    <row r="21" spans="1:14" x14ac:dyDescent="0.25">
      <c r="A21" s="40" t="s">
        <v>140</v>
      </c>
      <c r="B21" s="19" t="s">
        <v>141</v>
      </c>
      <c r="C21" s="26">
        <v>-1097131</v>
      </c>
      <c r="D21" s="26">
        <v>-764393</v>
      </c>
      <c r="E21" s="44">
        <v>-16939</v>
      </c>
      <c r="F21" s="45">
        <v>0</v>
      </c>
      <c r="G21" s="45">
        <v>-199615</v>
      </c>
      <c r="H21" s="45">
        <v>-231285</v>
      </c>
      <c r="I21" s="26">
        <v>-447839</v>
      </c>
      <c r="J21" s="44">
        <v>-353168</v>
      </c>
      <c r="K21" s="45">
        <v>-497607</v>
      </c>
      <c r="L21" s="45">
        <v>-420156</v>
      </c>
      <c r="M21" s="45">
        <v>-494778</v>
      </c>
      <c r="N21" s="26">
        <v>-1765709</v>
      </c>
    </row>
    <row r="22" spans="1:14" ht="22.5" x14ac:dyDescent="0.25">
      <c r="A22" s="40" t="s">
        <v>1</v>
      </c>
      <c r="B22" s="19" t="s">
        <v>142</v>
      </c>
      <c r="C22" s="26">
        <v>-1097131</v>
      </c>
      <c r="D22" s="26">
        <v>-764393</v>
      </c>
      <c r="E22" s="44">
        <v>-16939</v>
      </c>
      <c r="F22" s="45">
        <v>0</v>
      </c>
      <c r="G22" s="45">
        <v>-199615</v>
      </c>
      <c r="H22" s="45">
        <v>-231285</v>
      </c>
      <c r="I22" s="26">
        <v>-447839</v>
      </c>
      <c r="J22" s="44">
        <v>-353168</v>
      </c>
      <c r="K22" s="45">
        <v>-497607</v>
      </c>
      <c r="L22" s="45">
        <v>-420156</v>
      </c>
      <c r="M22" s="45">
        <v>-494778</v>
      </c>
      <c r="N22" s="26">
        <v>-1765709</v>
      </c>
    </row>
    <row r="23" spans="1:14" x14ac:dyDescent="0.25">
      <c r="A23" s="40" t="s">
        <v>29</v>
      </c>
      <c r="B23" s="19" t="s">
        <v>143</v>
      </c>
      <c r="C23" s="26"/>
      <c r="D23" s="26"/>
      <c r="E23" s="44">
        <v>0</v>
      </c>
      <c r="F23" s="45">
        <v>0</v>
      </c>
      <c r="G23" s="45">
        <v>0</v>
      </c>
      <c r="H23" s="45">
        <v>0</v>
      </c>
      <c r="I23" s="26">
        <v>0</v>
      </c>
      <c r="J23" s="44">
        <v>0</v>
      </c>
      <c r="K23" s="45">
        <v>0</v>
      </c>
      <c r="L23" s="45">
        <v>0</v>
      </c>
      <c r="M23" s="45">
        <v>0</v>
      </c>
      <c r="N23" s="26">
        <v>0</v>
      </c>
    </row>
    <row r="24" spans="1:14" x14ac:dyDescent="0.25">
      <c r="A24" s="39" t="s">
        <v>4</v>
      </c>
      <c r="B24" s="20" t="s">
        <v>144</v>
      </c>
      <c r="C24" s="23">
        <v>-1097131</v>
      </c>
      <c r="D24" s="23">
        <v>-764393</v>
      </c>
      <c r="E24" s="28">
        <v>-16939</v>
      </c>
      <c r="F24" s="29">
        <v>0</v>
      </c>
      <c r="G24" s="29">
        <v>-199615</v>
      </c>
      <c r="H24" s="29">
        <v>-231285</v>
      </c>
      <c r="I24" s="23">
        <v>-447839</v>
      </c>
      <c r="J24" s="28">
        <v>-353168</v>
      </c>
      <c r="K24" s="29">
        <v>-497607</v>
      </c>
      <c r="L24" s="29">
        <v>-420156</v>
      </c>
      <c r="M24" s="29">
        <v>-494778</v>
      </c>
      <c r="N24" s="23">
        <f>N22</f>
        <v>-1765709</v>
      </c>
    </row>
    <row r="25" spans="1:14" x14ac:dyDescent="0.25">
      <c r="A25" s="40"/>
      <c r="B25" s="19"/>
      <c r="C25" s="26"/>
      <c r="D25" s="26"/>
      <c r="E25" s="44"/>
      <c r="F25" s="45"/>
      <c r="G25" s="45"/>
      <c r="H25" s="45"/>
      <c r="I25" s="26"/>
      <c r="J25" s="44"/>
      <c r="K25" s="45"/>
      <c r="L25" s="45"/>
      <c r="M25" s="45"/>
      <c r="N25" s="26"/>
    </row>
    <row r="26" spans="1:14" s="101" customFormat="1" x14ac:dyDescent="0.25">
      <c r="A26" s="102" t="s">
        <v>30</v>
      </c>
      <c r="B26" s="103" t="s">
        <v>145</v>
      </c>
      <c r="C26" s="104"/>
      <c r="D26" s="104"/>
      <c r="E26" s="105"/>
      <c r="F26" s="103"/>
      <c r="G26" s="103"/>
      <c r="H26" s="103"/>
      <c r="I26" s="104"/>
      <c r="J26" s="105"/>
      <c r="K26" s="103"/>
      <c r="L26" s="103"/>
      <c r="M26" s="103"/>
      <c r="N26" s="104"/>
    </row>
    <row r="27" spans="1:14" x14ac:dyDescent="0.25">
      <c r="A27" s="40" t="s">
        <v>139</v>
      </c>
      <c r="B27" s="19" t="s">
        <v>138</v>
      </c>
      <c r="C27" s="26">
        <v>4800</v>
      </c>
      <c r="D27" s="26">
        <v>0</v>
      </c>
      <c r="E27" s="44">
        <v>0</v>
      </c>
      <c r="F27" s="45">
        <v>0</v>
      </c>
      <c r="G27" s="45">
        <v>0</v>
      </c>
      <c r="H27" s="45">
        <v>150000</v>
      </c>
      <c r="I27" s="26">
        <v>150000</v>
      </c>
      <c r="J27" s="44">
        <v>0</v>
      </c>
      <c r="K27" s="45">
        <v>0</v>
      </c>
      <c r="L27" s="45">
        <v>0</v>
      </c>
      <c r="M27" s="45">
        <v>0</v>
      </c>
      <c r="N27" s="26">
        <v>0</v>
      </c>
    </row>
    <row r="28" spans="1:14" ht="33.75" x14ac:dyDescent="0.25">
      <c r="A28" s="40" t="s">
        <v>31</v>
      </c>
      <c r="B28" s="40" t="s">
        <v>152</v>
      </c>
      <c r="C28" s="26">
        <v>4800</v>
      </c>
      <c r="D28" s="26">
        <v>0</v>
      </c>
      <c r="E28" s="44">
        <v>0</v>
      </c>
      <c r="F28" s="45">
        <v>0</v>
      </c>
      <c r="G28" s="45">
        <v>0</v>
      </c>
      <c r="H28" s="45">
        <v>150000</v>
      </c>
      <c r="I28" s="26">
        <v>150000</v>
      </c>
      <c r="J28" s="44">
        <v>0</v>
      </c>
      <c r="K28" s="45">
        <v>0</v>
      </c>
      <c r="L28" s="45">
        <v>0</v>
      </c>
      <c r="M28" s="45">
        <v>0</v>
      </c>
      <c r="N28" s="26">
        <v>0</v>
      </c>
    </row>
    <row r="29" spans="1:14" x14ac:dyDescent="0.25">
      <c r="A29" s="40" t="s">
        <v>140</v>
      </c>
      <c r="B29" s="19" t="s">
        <v>141</v>
      </c>
      <c r="C29" s="26">
        <v>-2424525</v>
      </c>
      <c r="D29" s="26">
        <v>-2729128</v>
      </c>
      <c r="E29" s="44">
        <v>0</v>
      </c>
      <c r="F29" s="45">
        <v>-1431555</v>
      </c>
      <c r="G29" s="45">
        <f>-1431556+1</f>
        <v>-1431555</v>
      </c>
      <c r="H29" s="45">
        <v>0</v>
      </c>
      <c r="I29" s="26">
        <v>-2863110</v>
      </c>
      <c r="J29" s="44">
        <v>0</v>
      </c>
      <c r="K29" s="45">
        <v>-5110193</v>
      </c>
      <c r="L29" s="45">
        <v>-1198687</v>
      </c>
      <c r="M29" s="45">
        <v>0</v>
      </c>
      <c r="N29" s="26">
        <v>-6308880</v>
      </c>
    </row>
    <row r="30" spans="1:14" x14ac:dyDescent="0.25">
      <c r="A30" s="40" t="s">
        <v>32</v>
      </c>
      <c r="B30" s="19" t="s">
        <v>146</v>
      </c>
      <c r="C30" s="26">
        <v>0</v>
      </c>
      <c r="D30" s="26">
        <v>0</v>
      </c>
      <c r="E30" s="44">
        <v>0</v>
      </c>
      <c r="F30" s="45">
        <v>0</v>
      </c>
      <c r="G30" s="45">
        <v>0</v>
      </c>
      <c r="H30" s="45">
        <v>0</v>
      </c>
      <c r="I30" s="26">
        <v>0</v>
      </c>
      <c r="J30" s="44">
        <v>0</v>
      </c>
      <c r="K30" s="45">
        <v>0</v>
      </c>
      <c r="L30" s="45">
        <v>0</v>
      </c>
      <c r="M30" s="45">
        <v>0</v>
      </c>
      <c r="N30" s="26">
        <v>0</v>
      </c>
    </row>
    <row r="31" spans="1:14" x14ac:dyDescent="0.25">
      <c r="A31" s="40" t="s">
        <v>33</v>
      </c>
      <c r="B31" s="19" t="s">
        <v>147</v>
      </c>
      <c r="C31" s="26">
        <v>-2424525</v>
      </c>
      <c r="D31" s="26">
        <v>-2729128</v>
      </c>
      <c r="E31" s="44">
        <v>0</v>
      </c>
      <c r="F31" s="45">
        <v>-1431555</v>
      </c>
      <c r="G31" s="45">
        <f>-1431556+1</f>
        <v>-1431555</v>
      </c>
      <c r="H31" s="45">
        <v>0</v>
      </c>
      <c r="I31" s="26">
        <v>-2863110</v>
      </c>
      <c r="J31" s="44">
        <v>0</v>
      </c>
      <c r="K31" s="45">
        <v>-5110193</v>
      </c>
      <c r="L31" s="45">
        <v>-1198687</v>
      </c>
      <c r="M31" s="45">
        <v>0</v>
      </c>
      <c r="N31" s="26">
        <v>-6308880</v>
      </c>
    </row>
    <row r="32" spans="1:14" s="5" customFormat="1" x14ac:dyDescent="0.25">
      <c r="A32" s="39" t="s">
        <v>3</v>
      </c>
      <c r="B32" s="20" t="s">
        <v>148</v>
      </c>
      <c r="C32" s="23">
        <v>-2419725</v>
      </c>
      <c r="D32" s="23">
        <v>-2729128</v>
      </c>
      <c r="E32" s="28">
        <v>0</v>
      </c>
      <c r="F32" s="29">
        <v>-1431555</v>
      </c>
      <c r="G32" s="29">
        <v>-1431556</v>
      </c>
      <c r="H32" s="29">
        <v>150001</v>
      </c>
      <c r="I32" s="23">
        <v>-2713110</v>
      </c>
      <c r="J32" s="28">
        <v>0</v>
      </c>
      <c r="K32" s="29">
        <v>-5110193</v>
      </c>
      <c r="L32" s="29">
        <v>-1198687</v>
      </c>
      <c r="M32" s="29">
        <v>0</v>
      </c>
      <c r="N32" s="23">
        <f>N31</f>
        <v>-6308880</v>
      </c>
    </row>
    <row r="33" spans="1:14" s="5" customFormat="1" x14ac:dyDescent="0.25">
      <c r="A33" s="39"/>
      <c r="B33" s="20"/>
      <c r="C33" s="23"/>
      <c r="D33" s="23"/>
      <c r="E33" s="28"/>
      <c r="F33" s="29"/>
      <c r="G33" s="29"/>
      <c r="H33" s="29"/>
      <c r="I33" s="23"/>
      <c r="J33" s="28"/>
      <c r="K33" s="29"/>
      <c r="L33" s="29"/>
      <c r="M33" s="29"/>
      <c r="N33" s="23"/>
    </row>
    <row r="34" spans="1:14" s="5" customFormat="1" x14ac:dyDescent="0.25">
      <c r="A34" s="39" t="s">
        <v>34</v>
      </c>
      <c r="B34" s="20" t="s">
        <v>149</v>
      </c>
      <c r="C34" s="23">
        <v>895469</v>
      </c>
      <c r="D34" s="23">
        <v>-904462</v>
      </c>
      <c r="E34" s="28">
        <v>1280764</v>
      </c>
      <c r="F34" s="29">
        <v>14824</v>
      </c>
      <c r="G34" s="29">
        <v>91265</v>
      </c>
      <c r="H34" s="29">
        <v>3125905</v>
      </c>
      <c r="I34" s="23">
        <v>4512758</v>
      </c>
      <c r="J34" s="28">
        <v>3146468</v>
      </c>
      <c r="K34" s="29">
        <v>2742703</v>
      </c>
      <c r="L34" s="29">
        <v>10175006</v>
      </c>
      <c r="M34" s="29">
        <v>17101248</v>
      </c>
      <c r="N34" s="23">
        <f>N32+N24+N17+1</f>
        <v>33165425</v>
      </c>
    </row>
    <row r="35" spans="1:14" s="5" customFormat="1" x14ac:dyDescent="0.25">
      <c r="A35" s="39" t="s">
        <v>153</v>
      </c>
      <c r="B35" s="20" t="s">
        <v>150</v>
      </c>
      <c r="C35" s="23">
        <v>868156</v>
      </c>
      <c r="D35" s="23">
        <v>-871129</v>
      </c>
      <c r="E35" s="28">
        <v>1264995</v>
      </c>
      <c r="F35" s="29">
        <v>115203</v>
      </c>
      <c r="G35" s="29">
        <v>-23002</v>
      </c>
      <c r="H35" s="29">
        <v>3059961</v>
      </c>
      <c r="I35" s="23">
        <v>4417157</v>
      </c>
      <c r="J35" s="28">
        <v>3242364</v>
      </c>
      <c r="K35" s="29">
        <v>2915338</v>
      </c>
      <c r="L35" s="29">
        <v>9604543</v>
      </c>
      <c r="M35" s="29">
        <v>17415713</v>
      </c>
      <c r="N35" s="23">
        <v>33177958</v>
      </c>
    </row>
    <row r="36" spans="1:14" ht="22.5" x14ac:dyDescent="0.25">
      <c r="A36" s="69" t="s">
        <v>154</v>
      </c>
      <c r="B36" s="70" t="s">
        <v>151</v>
      </c>
      <c r="C36" s="42">
        <v>-27313</v>
      </c>
      <c r="D36" s="42">
        <v>33334</v>
      </c>
      <c r="E36" s="71">
        <v>-15769</v>
      </c>
      <c r="F36" s="72">
        <v>100379</v>
      </c>
      <c r="G36" s="72">
        <v>-114267</v>
      </c>
      <c r="H36" s="72">
        <v>-65944</v>
      </c>
      <c r="I36" s="42">
        <v>-95601</v>
      </c>
      <c r="J36" s="71">
        <v>95896</v>
      </c>
      <c r="K36" s="72">
        <v>172635</v>
      </c>
      <c r="L36" s="72">
        <v>-570463</v>
      </c>
      <c r="M36" s="72">
        <v>314465</v>
      </c>
      <c r="N36" s="42">
        <v>12533</v>
      </c>
    </row>
    <row r="37" spans="1:14" x14ac:dyDescent="0.25">
      <c r="I37" s="4"/>
      <c r="N3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Bilans | Balance Sheet</vt:lpstr>
      <vt:lpstr>RZiS |P&amp;L</vt:lpstr>
      <vt:lpstr>Przepływy pieniężne| Cash Flows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mjurewicz</cp:lastModifiedBy>
  <dcterms:created xsi:type="dcterms:W3CDTF">2018-04-04T11:48:40Z</dcterms:created>
  <dcterms:modified xsi:type="dcterms:W3CDTF">2019-03-21T15:48:37Z</dcterms:modified>
</cp:coreProperties>
</file>