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Q1 2024\"/>
    </mc:Choice>
  </mc:AlternateContent>
  <xr:revisionPtr revIDLastSave="0" documentId="8_{94462DE6-60F5-4572-88DE-7334C4D843C3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" i="7" l="1"/>
  <c r="AC32" i="4" l="1"/>
  <c r="AB26" i="4"/>
  <c r="AD8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3" i="4" l="1"/>
  <c r="AC8" i="4" l="1"/>
  <c r="AB8" i="4" s="1"/>
  <c r="X9" i="2"/>
  <c r="AB3" i="4"/>
  <c r="AB4" i="4"/>
  <c r="AB5" i="4"/>
  <c r="AB6" i="4"/>
  <c r="AB9" i="4"/>
  <c r="AB10" i="4"/>
  <c r="AB11" i="4"/>
  <c r="AB12" i="4"/>
  <c r="AB18" i="4"/>
  <c r="AB23" i="4"/>
  <c r="AB24" i="4"/>
  <c r="AB25" i="4"/>
  <c r="AB28" i="4"/>
  <c r="AB2" i="4"/>
  <c r="R51" i="2"/>
  <c r="R52" i="2" s="1"/>
  <c r="O20" i="2" l="1"/>
  <c r="N11" i="4" l="1"/>
  <c r="L19" i="2"/>
  <c r="L9" i="2"/>
  <c r="L20" i="2" l="1"/>
  <c r="N22" i="4"/>
  <c r="N27" i="4" l="1"/>
  <c r="N29" i="4" l="1"/>
  <c r="N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2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<sst xmlns="http://schemas.openxmlformats.org/spreadsheetml/2006/main" count="549" uniqueCount="309">
  <si>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</si>
  <si>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</si>
  <si>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</si>
  <si>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</si>
  <si>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</si>
  <si>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</si>
  <si>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</si>
  <si>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</si>
  <si>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</si>
  <si>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</si>
  <si>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</si>
  <si>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</si>
  <si>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</si>
  <si>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</si>
  <si>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</si>
  <si>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</si>
  <si>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</si>
  <si>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</si>
  <si>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</si>
  <si>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</si>
  <si>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</si>
  <si>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</si>
  <si>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</si>
  <si>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</si>
  <si>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</si>
  <si>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</si>
  <si>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</si>
  <si>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</si>
  <si>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</si>
  <si>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</si>
  <si>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</si>
  <si>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</si>
  <si>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</si>
  <si>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</si>
  <si>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</si>
  <si>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</si>
  <si>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</si>
  <si>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</si>
  <si>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</si>
  <si>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</si>
  <si>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</si>
  <si>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</si>
  <si>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</si>
  <si>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</si>
  <si>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</si>
  <si>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</si>
  <si>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</si>
  <si>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</si>
  <si>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</si>
  <si>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</si>
  <si>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</si>
  <si>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 udziłowców niekontrolujących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</si>
  <si>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</si>
  <si>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</si>
  <si>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</si>
  <si>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</si>
  <si>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</si>
  <si>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</si>
  <si>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</si>
  <si>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</si>
  <si>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</si>
  <si>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</si>
  <si>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</si>
  <si>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</si>
  <si>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</si>
  <si>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</si>
  <si>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</si>
  <si>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</si>
  <si>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</si>
  <si>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</si>
  <si>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</si>
  <si>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</si>
  <si>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</si>
  <si>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</si>
  <si>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</si>
  <si>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</si>
  <si>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</si>
  <si>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</si>
  <si>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</si>
  <si>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</si>
  <si>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</si>
  <si>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</si>
  <si>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</si>
  <si>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</si>
  <si>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</si>
  <si>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</si>
  <si>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</si>
  <si>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</si>
  <si>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</si>
  <si>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</si>
  <si>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</si>
  <si>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</si>
  <si>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</si>
  <si>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</si>
  <si>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</si>
  <si>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</si>
  <si>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</si>
  <si>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</si>
  <si>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</si>
  <si>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</si>
  <si>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</si>
  <si>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</si>
  <si>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</si>
  <si>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</si>
  <si>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</si>
  <si>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</si>
  <si>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</si>
  <si>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</si>
  <si>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</si>
  <si>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</si>
  <si>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</si>
  <si>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</si>
  <si>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</si>
  <si>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</si>
  <si>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</si>
  <si>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</si>
  <si>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</si>
  <si>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</si>
  <si>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</si>
  <si>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</si>
  <si>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</si>
  <si>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</si>
  <si>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</si>
  <si>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</si>
  <si>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</si>
  <si>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</si>
  <si>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</si>
  <si>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</si>
  <si>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</si>
  <si>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</si>
  <si>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</si>
  <si>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</si>
  <si>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</si>
  <si>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</si>
  <si>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</si>
  <si>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</si>
  <si>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</si>
  <si>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</si>
  <si>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</si>
  <si>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</si>
  <si>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</si>
  <si>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</si>
  <si>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</si>
  <si>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</si>
  <si>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</si>
  <si>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</si>
  <si>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</si>
  <si>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</si>
  <si>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</si>
  <si>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</si>
  <si>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</si>
  <si>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</si>
  <si>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</si>
  <si>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</si>
  <si>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w tym Fishing Clash</t>
  </si>
  <si>
    <t>- w tym Let's Fish</t>
  </si>
  <si>
    <t>- w tym Wild Hunt</t>
  </si>
  <si>
    <t>- w tym pozostałe tytuły</t>
  </si>
  <si>
    <t>- from Fishing Clash</t>
  </si>
  <si>
    <t>- from Let's Fish</t>
  </si>
  <si>
    <t>- from Wild Hunt</t>
  </si>
  <si>
    <t>- from other titles</t>
  </si>
  <si>
    <t>- w tym przychód odroczony w czasie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</si>
  <si>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</si>
  <si>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</si>
  <si>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</si>
  <si>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</si>
  <si>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</si>
  <si>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</si>
  <si>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</si>
  <si>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</si>
  <si>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</si>
  <si>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</si>
  <si>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</si>
  <si>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</si>
  <si>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</si>
  <si>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</si>
  <si>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</si>
  <si>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</si>
  <si>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</si>
  <si>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</si>
  <si>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</si>
  <si>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</si>
  <si>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</si>
  <si>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</si>
  <si>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</si>
  <si>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</si>
  <si>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</si>
  <si>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</si>
  <si>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</si>
  <si>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</si>
  <si>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</si>
  <si>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</si>
  <si>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</si>
  <si>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</si>
  <si>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</si>
  <si>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</si>
  <si>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</si>
  <si>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</si>
  <si>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</si>
  <si>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</si>
  <si>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</si>
  <si>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</si>
  <si>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</si>
  <si>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</si>
  <si>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</si>
  <si>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</si>
  <si>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</si>
  <si>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</si>
  <si>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</si>
  <si>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</si>
  <si>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</si>
  <si>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</si>
  <si>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- w tym Hunting Clash</t>
  </si>
  <si>
    <t>-from Hunting Clash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</si>
  <si>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</si>
  <si>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</si>
  <si>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</si>
  <si>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</si>
  <si>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</si>
  <si>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</si>
  <si>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</si>
  <si>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</si>
  <si>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</si>
  <si>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</si>
  <si>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</si>
  <si>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</si>
  <si>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</si>
  <si>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</si>
  <si>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</si>
  <si>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</si>
  <si>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</si>
  <si>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</si>
  <si>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</si>
  <si>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</si>
  <si>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</si>
  <si>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</si>
  <si>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</si>
  <si>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</si>
  <si>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</si>
  <si>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</si>
  <si>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</si>
  <si>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</si>
  <si>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</si>
  <si>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</si>
  <si>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</si>
  <si>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</si>
  <si>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</si>
  <si>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</si>
  <si>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</si>
  <si>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</si>
  <si>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</si>
  <si>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</si>
  <si>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</si>
  <si>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</si>
  <si>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</si>
  <si>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Wings of Heroes</t>
  </si>
  <si>
    <t>-from Wings of heroes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</si>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</sst>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2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showGridLines="0" zoomScaleNormal="100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K47" sqref="AK47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11.26953125" style="101" hidden="1" customWidth="1" outlineLevel="1"/>
    <col min="27" max="27" width="11" style="4" hidden="1" customWidth="1" outlineLevel="1"/>
    <col min="28" max="28" width="11.453125" style="101" customWidth="1" collapsed="1"/>
    <col min="29" max="29" width="13.7265625" style="101" customWidth="1" outlineLevel="1"/>
    <col min="30" max="30" width="11.26953125" style="101" customWidth="1" outlineLevel="1"/>
    <col min="31" max="31" width="11.453125" style="101" customWidth="1" outlineLevel="1"/>
    <col min="32" max="32" width="11.453125" style="101" customWidth="1"/>
    <col min="33" max="33" width="13.7265625" style="101" customWidth="1" outlineLevel="1"/>
    <col min="34" max="35" width="9.1796875" style="4"/>
    <col min="36" max="36" width="12.1796875" style="4" bestFit="1" customWidth="1"/>
    <col min="37" max="37" width="14.7265625" style="4" bestFit="1" customWidth="1"/>
    <col min="38" max="38" width="11.453125" style="4" bestFit="1" customWidth="1"/>
    <col min="39" max="16384" width="9.1796875" style="4"/>
  </cols>
  <sheetData>
    <row r="1" spans="1:36" ht="31.5">
      <c r="A1" s="24" t="s">
        <v>166</v>
      </c>
      <c r="B1" s="12" t="s">
        <v>167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296</v>
      </c>
      <c r="Z1" s="131" t="s">
        <v>297</v>
      </c>
      <c r="AA1" s="131" t="s">
        <v>298</v>
      </c>
      <c r="AB1" s="132" t="s">
        <v>299</v>
      </c>
      <c r="AC1" s="131" t="s">
        <v>303</v>
      </c>
      <c r="AD1" s="131" t="s">
        <v>305</v>
      </c>
      <c r="AE1" s="131" t="s">
        <v>304</v>
      </c>
      <c r="AF1" s="25">
        <v>45291</v>
      </c>
      <c r="AG1" s="131">
        <v>45382</v>
      </c>
    </row>
    <row r="2" spans="1:36">
      <c r="A2" s="49" t="s">
        <v>31</v>
      </c>
      <c r="B2" s="51" t="s">
        <v>78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</row>
    <row r="3" spans="1:36" s="62" customFormat="1">
      <c r="A3" s="57" t="s">
        <v>32</v>
      </c>
      <c r="B3" s="58" t="s">
        <v>77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</row>
    <row r="4" spans="1:36">
      <c r="A4" s="9" t="s">
        <v>33</v>
      </c>
      <c r="B4" s="33" t="s">
        <v>79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</row>
    <row r="5" spans="1:36">
      <c r="A5" s="9" t="s">
        <v>34</v>
      </c>
      <c r="B5" s="9" t="s">
        <v>82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J5" s="5"/>
    </row>
    <row r="6" spans="1:36">
      <c r="A6" s="9" t="s">
        <v>0</v>
      </c>
      <c r="B6" s="9" t="s">
        <v>83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</row>
    <row r="7" spans="1:36">
      <c r="A7" s="9" t="s">
        <v>35</v>
      </c>
      <c r="B7" s="9" t="s">
        <v>84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</row>
    <row r="8" spans="1:36">
      <c r="A8" s="9" t="s">
        <v>36</v>
      </c>
      <c r="B8" s="9" t="s">
        <v>85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</row>
    <row r="9" spans="1:36" s="5" customFormat="1">
      <c r="A9" s="6" t="s">
        <v>37</v>
      </c>
      <c r="B9" s="6" t="s">
        <v>81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</row>
    <row r="10" spans="1:36" s="62" customFormat="1">
      <c r="A10" s="57" t="s">
        <v>38</v>
      </c>
      <c r="B10" s="57" t="s">
        <v>80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</row>
    <row r="11" spans="1:36">
      <c r="A11" s="9" t="s">
        <v>39</v>
      </c>
      <c r="B11" s="9" t="s">
        <v>86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</row>
    <row r="12" spans="1:36">
      <c r="A12" s="9" t="s">
        <v>40</v>
      </c>
      <c r="B12" s="9" t="s">
        <v>87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</row>
    <row r="13" spans="1:36">
      <c r="A13" s="9" t="s">
        <v>41</v>
      </c>
      <c r="B13" s="9" t="s">
        <v>88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</row>
    <row r="14" spans="1:36">
      <c r="A14" s="9" t="s">
        <v>42</v>
      </c>
      <c r="B14" s="9" t="s">
        <v>89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</row>
    <row r="15" spans="1:36">
      <c r="A15" s="9" t="s">
        <v>251</v>
      </c>
      <c r="B15" s="9" t="s">
        <v>252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</row>
    <row r="16" spans="1:36">
      <c r="A16" s="9" t="s">
        <v>223</v>
      </c>
      <c r="B16" s="9" t="s">
        <v>253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</row>
    <row r="17" spans="1:38">
      <c r="A17" s="9" t="s">
        <v>186</v>
      </c>
      <c r="B17" s="9" t="s">
        <v>187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</row>
    <row r="18" spans="1:38">
      <c r="A18" s="9" t="s">
        <v>43</v>
      </c>
      <c r="B18" s="9" t="s">
        <v>90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</row>
    <row r="19" spans="1:38" s="5" customFormat="1">
      <c r="A19" s="6" t="s">
        <v>44</v>
      </c>
      <c r="B19" s="6" t="s">
        <v>91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</row>
    <row r="20" spans="1:38" s="5" customFormat="1">
      <c r="A20" s="6" t="s">
        <v>45</v>
      </c>
      <c r="B20" s="6" t="s">
        <v>92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</row>
    <row r="21" spans="1:38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</row>
    <row r="22" spans="1:38">
      <c r="A22" s="49" t="s">
        <v>46</v>
      </c>
      <c r="B22" s="49" t="s">
        <v>93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</row>
    <row r="23" spans="1:38" s="62" customFormat="1">
      <c r="A23" s="57" t="s">
        <v>47</v>
      </c>
      <c r="B23" s="57" t="s">
        <v>94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</row>
    <row r="24" spans="1:38">
      <c r="A24" s="9" t="s">
        <v>48</v>
      </c>
      <c r="B24" s="33" t="s">
        <v>95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</row>
    <row r="25" spans="1:38">
      <c r="A25" s="9" t="s">
        <v>190</v>
      </c>
      <c r="B25" s="33" t="s">
        <v>193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</row>
    <row r="26" spans="1:38">
      <c r="A26" s="9" t="s">
        <v>191</v>
      </c>
      <c r="B26" s="33" t="s">
        <v>194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</row>
    <row r="27" spans="1:38">
      <c r="A27" s="9" t="s">
        <v>192</v>
      </c>
      <c r="B27" s="33" t="s">
        <v>195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</row>
    <row r="28" spans="1:38">
      <c r="A28" s="9" t="s">
        <v>215</v>
      </c>
      <c r="B28" s="33" t="s">
        <v>216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</row>
    <row r="29" spans="1:38">
      <c r="A29" s="9" t="s">
        <v>217</v>
      </c>
      <c r="B29" s="33" t="s">
        <v>96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5"/>
      <c r="AI29" s="5"/>
      <c r="AJ29" s="76"/>
      <c r="AK29" s="76"/>
      <c r="AL29" s="76"/>
    </row>
    <row r="30" spans="1:38">
      <c r="A30" s="9" t="s">
        <v>188</v>
      </c>
      <c r="B30" s="33" t="s">
        <v>218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</row>
    <row r="31" spans="1:38">
      <c r="A31" s="9" t="s">
        <v>49</v>
      </c>
      <c r="B31" s="9" t="s">
        <v>97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</row>
    <row r="32" spans="1:38">
      <c r="A32" s="9" t="s">
        <v>236</v>
      </c>
      <c r="B32" s="9" t="s">
        <v>237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</row>
    <row r="33" spans="1:38" s="5" customFormat="1">
      <c r="A33" s="6" t="s">
        <v>50</v>
      </c>
      <c r="B33" s="6" t="s">
        <v>98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J33" s="76"/>
      <c r="AK33" s="76"/>
      <c r="AL33" s="76"/>
    </row>
    <row r="34" spans="1:38">
      <c r="A34" s="9" t="s">
        <v>51</v>
      </c>
      <c r="B34" s="9" t="s">
        <v>99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</row>
    <row r="35" spans="1:38" s="5" customFormat="1">
      <c r="A35" s="22" t="s">
        <v>52</v>
      </c>
      <c r="B35" s="6" t="s">
        <v>100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J35" s="76"/>
      <c r="AK35" s="76"/>
      <c r="AL35" s="76"/>
    </row>
    <row r="36" spans="1:38" s="62" customFormat="1">
      <c r="A36" s="57" t="s">
        <v>53</v>
      </c>
      <c r="B36" s="57" t="s">
        <v>101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</row>
    <row r="37" spans="1:38" s="62" customFormat="1">
      <c r="A37" s="9" t="s">
        <v>196</v>
      </c>
      <c r="B37" s="9" t="s">
        <v>197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</row>
    <row r="38" spans="1:38">
      <c r="A38" s="9" t="s">
        <v>54</v>
      </c>
      <c r="B38" s="9" t="s">
        <v>102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</row>
    <row r="39" spans="1:38">
      <c r="A39" s="9" t="s">
        <v>232</v>
      </c>
      <c r="B39" s="9" t="s">
        <v>273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</row>
    <row r="40" spans="1:38">
      <c r="A40" s="9" t="s">
        <v>229</v>
      </c>
      <c r="B40" s="9" t="s">
        <v>272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</row>
    <row r="41" spans="1:38" s="5" customFormat="1">
      <c r="A41" s="6" t="s">
        <v>55</v>
      </c>
      <c r="B41" s="6" t="s">
        <v>103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</row>
    <row r="42" spans="1:38" s="62" customFormat="1">
      <c r="A42" s="57" t="s">
        <v>56</v>
      </c>
      <c r="B42" s="57" t="s">
        <v>104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</row>
    <row r="43" spans="1:38">
      <c r="A43" s="9" t="s">
        <v>57</v>
      </c>
      <c r="B43" s="9" t="s">
        <v>105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</row>
    <row r="44" spans="1:38">
      <c r="A44" s="9" t="s">
        <v>58</v>
      </c>
      <c r="B44" s="9" t="s">
        <v>106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</row>
    <row r="45" spans="1:38">
      <c r="A45" s="9" t="s">
        <v>254</v>
      </c>
      <c r="B45" s="9" t="s">
        <v>255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</row>
    <row r="46" spans="1:38">
      <c r="A46" s="9" t="s">
        <v>59</v>
      </c>
      <c r="B46" s="9" t="s">
        <v>107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J46" s="76"/>
      <c r="AK46" s="76"/>
      <c r="AL46" s="76"/>
    </row>
    <row r="47" spans="1:38">
      <c r="A47" s="9" t="s">
        <v>196</v>
      </c>
      <c r="B47" s="9" t="s">
        <v>197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</row>
    <row r="48" spans="1:38">
      <c r="A48" s="9" t="s">
        <v>60</v>
      </c>
      <c r="B48" s="9" t="s">
        <v>108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</row>
    <row r="49" spans="1:38">
      <c r="A49" s="9" t="s">
        <v>147</v>
      </c>
      <c r="B49" s="9" t="s">
        <v>148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</row>
    <row r="50" spans="1:38" s="5" customFormat="1">
      <c r="A50" s="6" t="s">
        <v>61</v>
      </c>
      <c r="B50" s="6" t="s">
        <v>109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4"/>
      <c r="AI50" s="4"/>
      <c r="AJ50" s="76"/>
      <c r="AK50" s="76"/>
      <c r="AL50" s="76"/>
    </row>
    <row r="51" spans="1:38" s="5" customFormat="1">
      <c r="A51" s="6" t="s">
        <v>62</v>
      </c>
      <c r="B51" s="6" t="s">
        <v>111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4"/>
      <c r="AI51" s="4"/>
      <c r="AJ51" s="76"/>
      <c r="AK51" s="76"/>
      <c r="AL51" s="76"/>
    </row>
    <row r="52" spans="1:38" s="5" customFormat="1">
      <c r="A52" s="29" t="s">
        <v>63</v>
      </c>
      <c r="B52" s="29" t="s">
        <v>110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</row>
    <row r="53" spans="1:38">
      <c r="AA53" s="101"/>
    </row>
    <row r="54" spans="1:38">
      <c r="C54" s="64" t="s">
        <v>300</v>
      </c>
    </row>
    <row r="55" spans="1:38">
      <c r="C55" s="38" t="s">
        <v>301</v>
      </c>
    </row>
    <row r="56" spans="1:38">
      <c r="C56" s="38" t="s">
        <v>302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0"/>
  <sheetViews>
    <sheetView showGridLines="0" tabSelected="1" zoomScaleNormal="100" workbookViewId="0">
      <pane xSplit="1" ySplit="1" topLeftCell="C2" activePane="bottomRight" state="frozen"/>
      <selection activeCell="K23" sqref="K23"/>
      <selection pane="topRight" activeCell="K23" sqref="K23"/>
      <selection pane="bottomLeft" activeCell="K23" sqref="K23"/>
      <selection pane="bottomRight" activeCell="AQ4" sqref="AQ4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179687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11.54296875" style="100" hidden="1" customWidth="1" outlineLevel="1"/>
    <col min="31" max="33" width="12" style="4" hidden="1" customWidth="1" outlineLevel="1"/>
    <col min="34" max="34" width="11.7265625" style="4" customWidth="1" collapsed="1"/>
    <col min="35" max="35" width="9.26953125" style="123" hidden="1" customWidth="1" outlineLevel="1"/>
    <col min="36" max="38" width="9.26953125" style="4" hidden="1" customWidth="1" outlineLevel="1"/>
    <col min="39" max="39" width="9.81640625" style="4" bestFit="1" customWidth="1" collapsed="1"/>
    <col min="40" max="40" width="10.26953125" style="4" bestFit="1" customWidth="1"/>
    <col min="41" max="41" width="9.81640625" style="4" bestFit="1" customWidth="1"/>
    <col min="42" max="42" width="11.453125" style="4" bestFit="1" customWidth="1"/>
    <col min="43" max="16384" width="9.1796875" style="4"/>
  </cols>
  <sheetData>
    <row r="1" spans="1:42" ht="31.5">
      <c r="A1" s="34" t="s">
        <v>168</v>
      </c>
      <c r="B1" s="34" t="s">
        <v>169</v>
      </c>
      <c r="C1" s="14">
        <v>2015</v>
      </c>
      <c r="D1" s="14">
        <v>2016</v>
      </c>
      <c r="E1" s="2" t="s">
        <v>176</v>
      </c>
      <c r="F1" s="3" t="s">
        <v>177</v>
      </c>
      <c r="G1" s="3" t="s">
        <v>178</v>
      </c>
      <c r="H1" s="15" t="s">
        <v>179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149</v>
      </c>
      <c r="N1" s="14">
        <v>2018</v>
      </c>
      <c r="O1" s="2" t="s">
        <v>180</v>
      </c>
      <c r="P1" s="3" t="s">
        <v>181</v>
      </c>
      <c r="Q1" s="3" t="s">
        <v>182</v>
      </c>
      <c r="R1" s="15" t="s">
        <v>183</v>
      </c>
      <c r="S1" s="14">
        <v>2019</v>
      </c>
      <c r="T1" s="3" t="s">
        <v>189</v>
      </c>
      <c r="U1" s="3" t="s">
        <v>205</v>
      </c>
      <c r="V1" s="3" t="s">
        <v>206</v>
      </c>
      <c r="W1" s="15" t="s">
        <v>207</v>
      </c>
      <c r="X1" s="14">
        <v>2020</v>
      </c>
      <c r="Y1" s="3" t="s">
        <v>222</v>
      </c>
      <c r="Z1" s="3" t="s">
        <v>226</v>
      </c>
      <c r="AA1" s="3" t="s">
        <v>227</v>
      </c>
      <c r="AB1" s="122" t="s">
        <v>243</v>
      </c>
      <c r="AC1" s="14">
        <v>2021</v>
      </c>
      <c r="AD1" s="129" t="s">
        <v>291</v>
      </c>
      <c r="AE1" s="129" t="s">
        <v>292</v>
      </c>
      <c r="AF1" s="129" t="s">
        <v>293</v>
      </c>
      <c r="AG1" s="129" t="s">
        <v>294</v>
      </c>
      <c r="AH1" s="130" t="s">
        <v>295</v>
      </c>
      <c r="AI1" s="121" t="s">
        <v>271</v>
      </c>
      <c r="AJ1" s="121" t="s">
        <v>282</v>
      </c>
      <c r="AK1" s="121" t="s">
        <v>283</v>
      </c>
      <c r="AL1" s="121" t="s">
        <v>284</v>
      </c>
      <c r="AM1" s="14">
        <v>2023</v>
      </c>
      <c r="AN1" s="121" t="s">
        <v>306</v>
      </c>
    </row>
    <row r="2" spans="1:42">
      <c r="A2" s="6" t="s">
        <v>8</v>
      </c>
      <c r="B2" s="6" t="s">
        <v>64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150112591</v>
      </c>
      <c r="AE2" s="80">
        <v>123976174</v>
      </c>
      <c r="AF2" s="80">
        <v>132730709</v>
      </c>
      <c r="AG2" s="80">
        <v>131003924</v>
      </c>
      <c r="AH2" s="16">
        <v>537823398</v>
      </c>
      <c r="AI2" s="80">
        <v>117449665</v>
      </c>
      <c r="AJ2" s="80">
        <v>104932453</v>
      </c>
      <c r="AK2" s="80">
        <v>105571884</v>
      </c>
      <c r="AL2" s="80">
        <v>108122375</v>
      </c>
      <c r="AM2" s="16">
        <v>436076377</v>
      </c>
      <c r="AN2" s="80">
        <v>100118218</v>
      </c>
    </row>
    <row r="3" spans="1:42">
      <c r="A3" s="38" t="s">
        <v>154</v>
      </c>
      <c r="B3" s="38" t="s">
        <v>158</v>
      </c>
      <c r="C3" s="65" t="s">
        <v>172</v>
      </c>
      <c r="D3" s="65" t="s">
        <v>172</v>
      </c>
      <c r="E3" s="40">
        <v>86333</v>
      </c>
      <c r="F3" s="41">
        <v>278686</v>
      </c>
      <c r="G3" s="41">
        <v>704711</v>
      </c>
      <c r="H3" s="42">
        <v>2732478</v>
      </c>
      <c r="I3" s="39">
        <v>3802208.6132204169</v>
      </c>
      <c r="J3" s="40">
        <v>7559686.6140000001</v>
      </c>
      <c r="K3" s="41">
        <v>17527267.807</v>
      </c>
      <c r="L3" s="41">
        <v>28846155.204</v>
      </c>
      <c r="M3" s="42">
        <v>34830640.369999997</v>
      </c>
      <c r="N3" s="39">
        <v>88763749.995000005</v>
      </c>
      <c r="O3" s="40">
        <v>37524342</v>
      </c>
      <c r="P3" s="41">
        <v>43146664</v>
      </c>
      <c r="Q3" s="41">
        <v>57896489.579999991</v>
      </c>
      <c r="R3" s="42">
        <v>67933222.730000049</v>
      </c>
      <c r="S3" s="39">
        <v>206500718.31000003</v>
      </c>
      <c r="T3" s="41">
        <v>84677795.359999999</v>
      </c>
      <c r="U3" s="41">
        <v>158043811.63999999</v>
      </c>
      <c r="V3" s="41">
        <v>164256332</v>
      </c>
      <c r="W3" s="42">
        <v>155356610</v>
      </c>
      <c r="X3" s="39">
        <v>562334549</v>
      </c>
      <c r="Y3" s="41">
        <v>131659442</v>
      </c>
      <c r="Z3" s="41">
        <v>114983038.22999999</v>
      </c>
      <c r="AA3" s="41">
        <v>114371143.38000003</v>
      </c>
      <c r="AB3" s="41">
        <f t="shared" ref="AB3:AB28" si="0">AC3-SUM(Y3:AA3)</f>
        <v>121867965.38999999</v>
      </c>
      <c r="AC3" s="39">
        <v>482881589</v>
      </c>
      <c r="AD3" s="120">
        <v>95650325</v>
      </c>
      <c r="AE3" s="120">
        <v>84252690</v>
      </c>
      <c r="AF3" s="120">
        <v>88628710</v>
      </c>
      <c r="AG3" s="120">
        <v>86850539</v>
      </c>
      <c r="AH3" s="39">
        <v>355382264</v>
      </c>
      <c r="AI3" s="120">
        <v>72557817</v>
      </c>
      <c r="AJ3" s="120">
        <v>63193703</v>
      </c>
      <c r="AK3" s="120">
        <v>69737485</v>
      </c>
      <c r="AL3" s="120">
        <v>68742753</v>
      </c>
      <c r="AM3" s="39">
        <v>274231758</v>
      </c>
      <c r="AN3" s="120">
        <v>61219111</v>
      </c>
    </row>
    <row r="4" spans="1:42">
      <c r="A4" s="38" t="s">
        <v>155</v>
      </c>
      <c r="B4" s="38" t="s">
        <v>159</v>
      </c>
      <c r="C4" s="65" t="s">
        <v>172</v>
      </c>
      <c r="D4" s="65" t="s">
        <v>172</v>
      </c>
      <c r="E4" s="40">
        <v>2909282</v>
      </c>
      <c r="F4" s="41">
        <v>2490638</v>
      </c>
      <c r="G4" s="41">
        <v>3238366</v>
      </c>
      <c r="H4" s="42">
        <v>4172001</v>
      </c>
      <c r="I4" s="39">
        <v>12810287.707825925</v>
      </c>
      <c r="J4" s="40">
        <v>3704913.19416</v>
      </c>
      <c r="K4" s="41">
        <v>3748715.4789999998</v>
      </c>
      <c r="L4" s="41">
        <v>4317774.6910000006</v>
      </c>
      <c r="M4" s="42">
        <v>4681695.0729499999</v>
      </c>
      <c r="N4" s="39">
        <v>16453098.437110001</v>
      </c>
      <c r="O4" s="40">
        <v>4095505</v>
      </c>
      <c r="P4" s="41">
        <v>3316451</v>
      </c>
      <c r="Q4" s="41">
        <v>3600089.3699999996</v>
      </c>
      <c r="R4" s="42">
        <v>4201949.2300000042</v>
      </c>
      <c r="S4" s="39">
        <v>15213994.600000003</v>
      </c>
      <c r="T4" s="41">
        <v>3868617.9900000007</v>
      </c>
      <c r="U4" s="41">
        <v>4551211.01</v>
      </c>
      <c r="V4" s="41">
        <v>3708977</v>
      </c>
      <c r="W4" s="42">
        <v>4348957</v>
      </c>
      <c r="X4" s="39">
        <v>16477763</v>
      </c>
      <c r="Y4" s="41">
        <v>4208029</v>
      </c>
      <c r="Z4" s="41">
        <v>3710887.4199999981</v>
      </c>
      <c r="AA4" s="41">
        <v>3110281.8800000064</v>
      </c>
      <c r="AB4" s="41">
        <f t="shared" si="0"/>
        <v>3445192.6999999955</v>
      </c>
      <c r="AC4" s="39">
        <v>14474391</v>
      </c>
      <c r="AD4" s="120">
        <v>3099293</v>
      </c>
      <c r="AE4" s="120">
        <v>2394146</v>
      </c>
      <c r="AF4" s="120">
        <v>2380160</v>
      </c>
      <c r="AG4" s="120">
        <v>2490229</v>
      </c>
      <c r="AH4" s="39">
        <v>10363828</v>
      </c>
      <c r="AI4" s="120">
        <v>2172122</v>
      </c>
      <c r="AJ4" s="120">
        <v>1852363</v>
      </c>
      <c r="AK4" s="120">
        <v>1614321</v>
      </c>
      <c r="AL4" s="120">
        <v>1890369</v>
      </c>
      <c r="AM4" s="39">
        <v>7529175</v>
      </c>
      <c r="AN4" s="120">
        <v>1732040</v>
      </c>
    </row>
    <row r="5" spans="1:42">
      <c r="A5" s="38" t="s">
        <v>156</v>
      </c>
      <c r="B5" s="38" t="s">
        <v>160</v>
      </c>
      <c r="C5" s="65" t="s">
        <v>172</v>
      </c>
      <c r="D5" s="65" t="s">
        <v>172</v>
      </c>
      <c r="E5" s="40">
        <v>56083</v>
      </c>
      <c r="F5" s="41">
        <v>86378</v>
      </c>
      <c r="G5" s="41">
        <v>332386</v>
      </c>
      <c r="H5" s="42">
        <v>389212</v>
      </c>
      <c r="I5" s="39">
        <v>864059.39</v>
      </c>
      <c r="J5" s="40">
        <v>668209.35710000002</v>
      </c>
      <c r="K5" s="41">
        <v>926445.37140000006</v>
      </c>
      <c r="L5" s="41">
        <v>1264693.0388</v>
      </c>
      <c r="M5" s="42">
        <v>2020821.4047999999</v>
      </c>
      <c r="N5" s="39">
        <v>4880169.1721000001</v>
      </c>
      <c r="O5" s="40">
        <v>2439365</v>
      </c>
      <c r="P5" s="41">
        <v>2094188</v>
      </c>
      <c r="Q5" s="41">
        <v>2343769.4700000007</v>
      </c>
      <c r="R5" s="42">
        <v>2748995.0300000003</v>
      </c>
      <c r="S5" s="39">
        <v>9626317.5</v>
      </c>
      <c r="T5" s="41">
        <v>3542575.9400000004</v>
      </c>
      <c r="U5" s="41">
        <v>4375098.0599999996</v>
      </c>
      <c r="V5" s="41">
        <v>3708729</v>
      </c>
      <c r="W5" s="42">
        <v>3768668</v>
      </c>
      <c r="X5" s="39">
        <v>15395071</v>
      </c>
      <c r="Y5" s="41">
        <v>3666218</v>
      </c>
      <c r="Z5" s="41">
        <v>3331466.7499999991</v>
      </c>
      <c r="AA5" s="41">
        <v>2761094.4600000018</v>
      </c>
      <c r="AB5" s="41">
        <f t="shared" si="0"/>
        <v>3312205.7899999991</v>
      </c>
      <c r="AC5" s="39">
        <v>13070985</v>
      </c>
      <c r="AD5" s="120">
        <v>2790545</v>
      </c>
      <c r="AE5" s="120">
        <v>2517568</v>
      </c>
      <c r="AF5" s="120">
        <v>2666554</v>
      </c>
      <c r="AG5" s="120">
        <v>2606582</v>
      </c>
      <c r="AH5" s="39">
        <v>10581249</v>
      </c>
      <c r="AI5" s="120">
        <v>2352751</v>
      </c>
      <c r="AJ5" s="120">
        <v>1998176</v>
      </c>
      <c r="AK5" s="120">
        <v>1812965</v>
      </c>
      <c r="AL5" s="120">
        <v>1966785</v>
      </c>
      <c r="AM5" s="39">
        <v>8130677</v>
      </c>
      <c r="AN5" s="120">
        <v>2209336</v>
      </c>
    </row>
    <row r="6" spans="1:42">
      <c r="A6" s="38" t="s">
        <v>213</v>
      </c>
      <c r="B6" s="38" t="s">
        <v>214</v>
      </c>
      <c r="C6" s="65" t="s">
        <v>212</v>
      </c>
      <c r="D6" s="65" t="s">
        <v>212</v>
      </c>
      <c r="E6" s="125" t="s">
        <v>212</v>
      </c>
      <c r="F6" s="126" t="s">
        <v>212</v>
      </c>
      <c r="G6" s="126" t="s">
        <v>212</v>
      </c>
      <c r="H6" s="127" t="s">
        <v>212</v>
      </c>
      <c r="I6" s="65" t="s">
        <v>212</v>
      </c>
      <c r="J6" s="125" t="s">
        <v>212</v>
      </c>
      <c r="K6" s="126" t="s">
        <v>212</v>
      </c>
      <c r="L6" s="126" t="s">
        <v>212</v>
      </c>
      <c r="M6" s="127" t="s">
        <v>212</v>
      </c>
      <c r="N6" s="65" t="s">
        <v>212</v>
      </c>
      <c r="O6" s="125" t="s">
        <v>212</v>
      </c>
      <c r="P6" s="126" t="s">
        <v>212</v>
      </c>
      <c r="Q6" s="126" t="s">
        <v>212</v>
      </c>
      <c r="R6" s="127" t="s">
        <v>212</v>
      </c>
      <c r="S6" s="65" t="s">
        <v>212</v>
      </c>
      <c r="T6" s="41">
        <v>65559</v>
      </c>
      <c r="U6" s="41">
        <v>347467</v>
      </c>
      <c r="V6" s="41">
        <v>3361414</v>
      </c>
      <c r="W6" s="42">
        <v>12302557</v>
      </c>
      <c r="X6" s="39">
        <v>16076997</v>
      </c>
      <c r="Y6" s="41">
        <v>26840820</v>
      </c>
      <c r="Z6" s="41">
        <v>30390316.140000001</v>
      </c>
      <c r="AA6" s="41">
        <v>28042011.36999999</v>
      </c>
      <c r="AB6" s="41">
        <f t="shared" si="0"/>
        <v>30493189.49000001</v>
      </c>
      <c r="AC6" s="39">
        <v>115766337</v>
      </c>
      <c r="AD6" s="120">
        <v>32234201</v>
      </c>
      <c r="AE6" s="120">
        <v>24943967</v>
      </c>
      <c r="AF6" s="120">
        <v>32485717</v>
      </c>
      <c r="AG6" s="120">
        <v>32696199</v>
      </c>
      <c r="AH6" s="39">
        <v>122360084</v>
      </c>
      <c r="AI6" s="120">
        <v>32395570</v>
      </c>
      <c r="AJ6" s="120">
        <v>24412492</v>
      </c>
      <c r="AK6" s="120">
        <v>27311328</v>
      </c>
      <c r="AL6" s="120">
        <v>26377409</v>
      </c>
      <c r="AM6" s="39">
        <v>110496799</v>
      </c>
      <c r="AN6" s="120">
        <v>23732405</v>
      </c>
    </row>
    <row r="7" spans="1:42">
      <c r="A7" s="38" t="s">
        <v>256</v>
      </c>
      <c r="B7" s="38" t="s">
        <v>257</v>
      </c>
      <c r="C7" s="65" t="s">
        <v>212</v>
      </c>
      <c r="D7" s="65" t="s">
        <v>212</v>
      </c>
      <c r="E7" s="40"/>
      <c r="F7" s="41"/>
      <c r="G7" s="41"/>
      <c r="H7" s="42"/>
      <c r="I7" s="65" t="s">
        <v>212</v>
      </c>
      <c r="J7" s="40"/>
      <c r="K7" s="41"/>
      <c r="L7" s="41"/>
      <c r="M7" s="42"/>
      <c r="N7" s="65" t="s">
        <v>212</v>
      </c>
      <c r="O7" s="40"/>
      <c r="P7" s="41"/>
      <c r="Q7" s="41"/>
      <c r="R7" s="42"/>
      <c r="S7" s="65" t="s">
        <v>212</v>
      </c>
      <c r="T7" s="41"/>
      <c r="U7" s="41"/>
      <c r="V7" s="41"/>
      <c r="W7" s="42"/>
      <c r="X7" s="65" t="s">
        <v>212</v>
      </c>
      <c r="Y7" s="126" t="s">
        <v>212</v>
      </c>
      <c r="Z7" s="126" t="s">
        <v>212</v>
      </c>
      <c r="AA7" s="126" t="s">
        <v>212</v>
      </c>
      <c r="AB7" s="126" t="s">
        <v>212</v>
      </c>
      <c r="AC7" s="65" t="s">
        <v>212</v>
      </c>
      <c r="AD7" s="120" t="s">
        <v>212</v>
      </c>
      <c r="AE7" s="120">
        <v>89199</v>
      </c>
      <c r="AF7" s="120">
        <v>673688</v>
      </c>
      <c r="AG7" s="120">
        <v>4496408</v>
      </c>
      <c r="AH7" s="39">
        <v>5259295</v>
      </c>
      <c r="AI7" s="128">
        <v>5769225</v>
      </c>
      <c r="AJ7" s="120">
        <v>2071904</v>
      </c>
      <c r="AK7" s="120">
        <v>1757393</v>
      </c>
      <c r="AL7" s="120">
        <v>1927802</v>
      </c>
      <c r="AM7" s="39">
        <v>11526324</v>
      </c>
      <c r="AN7" s="128">
        <v>2922235</v>
      </c>
    </row>
    <row r="8" spans="1:42">
      <c r="A8" s="38" t="s">
        <v>157</v>
      </c>
      <c r="B8" s="38" t="s">
        <v>161</v>
      </c>
      <c r="C8" s="65" t="s">
        <v>172</v>
      </c>
      <c r="D8" s="65" t="s">
        <v>172</v>
      </c>
      <c r="E8" s="40">
        <v>2119315</v>
      </c>
      <c r="F8" s="41">
        <v>2199745</v>
      </c>
      <c r="G8" s="41">
        <v>2518822</v>
      </c>
      <c r="H8" s="42">
        <v>2717834</v>
      </c>
      <c r="I8" s="39">
        <v>9555716.2889536582</v>
      </c>
      <c r="J8" s="40">
        <v>2467082.8347399998</v>
      </c>
      <c r="K8" s="41">
        <v>1668189.3426000029</v>
      </c>
      <c r="L8" s="41">
        <v>1007841.066200003</v>
      </c>
      <c r="M8" s="42">
        <v>1238266.1522500068</v>
      </c>
      <c r="N8" s="39">
        <v>6381379.3957899809</v>
      </c>
      <c r="O8" s="40">
        <v>1227884</v>
      </c>
      <c r="P8" s="41">
        <v>1368393</v>
      </c>
      <c r="Q8" s="41">
        <v>4226737.2800000273</v>
      </c>
      <c r="R8" s="42">
        <v>3751824.9928571172</v>
      </c>
      <c r="S8" s="39">
        <v>10574839.272857144</v>
      </c>
      <c r="T8" s="41">
        <v>2767554.4614285529</v>
      </c>
      <c r="U8" s="41">
        <v>2998595.5385714471</v>
      </c>
      <c r="V8" s="41">
        <v>4798386</v>
      </c>
      <c r="W8" s="42">
        <v>5060069</v>
      </c>
      <c r="X8" s="39">
        <v>15624605</v>
      </c>
      <c r="Y8" s="41">
        <v>2821641</v>
      </c>
      <c r="Z8" s="41">
        <v>2561285.3857144099</v>
      </c>
      <c r="AA8" s="41">
        <v>9421452.4126602001</v>
      </c>
      <c r="AB8" s="41">
        <f>AC8-SUM(Y8:AA8)</f>
        <v>8571379.20162539</v>
      </c>
      <c r="AC8" s="39">
        <f>649569060-SUM(AC3:AC6)</f>
        <v>23375758</v>
      </c>
      <c r="AD8" s="120">
        <f>142551363-SUM(AD3:AD6)</f>
        <v>8776999</v>
      </c>
      <c r="AE8" s="120">
        <v>9086779</v>
      </c>
      <c r="AF8" s="120">
        <v>10468653</v>
      </c>
      <c r="AG8" s="120">
        <v>9266784</v>
      </c>
      <c r="AH8" s="39">
        <v>37377144</v>
      </c>
      <c r="AI8" s="120">
        <v>8345553</v>
      </c>
      <c r="AJ8" s="120">
        <v>7697932</v>
      </c>
      <c r="AK8" s="120">
        <v>8165835</v>
      </c>
      <c r="AL8" s="120">
        <v>7558141</v>
      </c>
      <c r="AM8" s="39">
        <v>31767461</v>
      </c>
      <c r="AN8" s="120">
        <v>7845573</v>
      </c>
      <c r="AP8" s="123"/>
    </row>
    <row r="9" spans="1:42">
      <c r="A9" s="38" t="s">
        <v>162</v>
      </c>
      <c r="B9" s="38" t="s">
        <v>163</v>
      </c>
      <c r="C9" s="65">
        <v>0</v>
      </c>
      <c r="D9" s="65">
        <v>0</v>
      </c>
      <c r="E9" s="40">
        <v>0</v>
      </c>
      <c r="F9" s="41">
        <v>0</v>
      </c>
      <c r="G9" s="41">
        <v>0</v>
      </c>
      <c r="H9" s="42">
        <v>0</v>
      </c>
      <c r="I9" s="39">
        <v>0</v>
      </c>
      <c r="J9" s="40">
        <v>0</v>
      </c>
      <c r="K9" s="41">
        <v>0</v>
      </c>
      <c r="L9" s="41">
        <v>0</v>
      </c>
      <c r="M9" s="42">
        <v>-1220739</v>
      </c>
      <c r="N9" s="39">
        <v>-1220739</v>
      </c>
      <c r="O9" s="40">
        <v>16544</v>
      </c>
      <c r="P9" s="41">
        <v>-48092</v>
      </c>
      <c r="Q9" s="41">
        <v>-416592</v>
      </c>
      <c r="R9" s="42">
        <v>-334636</v>
      </c>
      <c r="S9" s="39">
        <v>-782776</v>
      </c>
      <c r="T9" s="41">
        <v>95569</v>
      </c>
      <c r="U9" s="41">
        <v>-693809</v>
      </c>
      <c r="V9" s="41">
        <v>-575289</v>
      </c>
      <c r="W9" s="42">
        <v>-46540800</v>
      </c>
      <c r="X9" s="39">
        <v>-47714329</v>
      </c>
      <c r="Y9" s="41">
        <v>4917826</v>
      </c>
      <c r="Z9" s="41">
        <v>9908370</v>
      </c>
      <c r="AA9" s="41">
        <v>-9754924.9999999702</v>
      </c>
      <c r="AB9" s="41">
        <f t="shared" si="0"/>
        <v>-20595292.00000003</v>
      </c>
      <c r="AC9" s="39">
        <v>-15524021</v>
      </c>
      <c r="AD9" s="120">
        <v>7783299</v>
      </c>
      <c r="AE9" s="120">
        <v>691825</v>
      </c>
      <c r="AF9" s="120">
        <v>-4572773</v>
      </c>
      <c r="AG9" s="120">
        <v>-7402817</v>
      </c>
      <c r="AH9" s="39">
        <v>-3500466</v>
      </c>
      <c r="AI9" s="120">
        <v>-6143373</v>
      </c>
      <c r="AJ9" s="120">
        <v>3705883</v>
      </c>
      <c r="AK9" s="120">
        <v>-4827443</v>
      </c>
      <c r="AL9" s="120">
        <v>-340884</v>
      </c>
      <c r="AM9" s="39">
        <v>-7605817</v>
      </c>
      <c r="AN9" s="120">
        <v>457518</v>
      </c>
      <c r="AO9" s="76"/>
    </row>
    <row r="10" spans="1:42">
      <c r="A10" s="9" t="s">
        <v>184</v>
      </c>
      <c r="B10" s="9" t="s">
        <v>185</v>
      </c>
      <c r="C10" s="19">
        <v>3850467</v>
      </c>
      <c r="D10" s="19">
        <v>4431944</v>
      </c>
      <c r="E10" s="10">
        <v>1398039</v>
      </c>
      <c r="F10" s="11">
        <v>1321316</v>
      </c>
      <c r="G10" s="11">
        <v>1470183</v>
      </c>
      <c r="H10" s="20">
        <v>1653406</v>
      </c>
      <c r="I10" s="19">
        <v>5842944</v>
      </c>
      <c r="J10" s="10">
        <v>1641456</v>
      </c>
      <c r="K10" s="11">
        <v>1836470</v>
      </c>
      <c r="L10" s="11">
        <v>1993938</v>
      </c>
      <c r="M10" s="20">
        <v>1910084</v>
      </c>
      <c r="N10" s="19">
        <v>7381948</v>
      </c>
      <c r="O10" s="11">
        <v>1919193</v>
      </c>
      <c r="P10" s="11">
        <v>2722310</v>
      </c>
      <c r="Q10" s="11">
        <v>2930996</v>
      </c>
      <c r="R10" s="20">
        <v>3781216</v>
      </c>
      <c r="S10" s="19">
        <v>11353715</v>
      </c>
      <c r="T10" s="11">
        <v>4756485</v>
      </c>
      <c r="U10" s="11">
        <v>5605059</v>
      </c>
      <c r="V10" s="11">
        <v>6837473</v>
      </c>
      <c r="W10" s="20">
        <v>8239380.4800000042</v>
      </c>
      <c r="X10" s="19">
        <v>25438397.480000004</v>
      </c>
      <c r="Y10" s="11">
        <v>10566550</v>
      </c>
      <c r="Z10" s="11">
        <v>11452728.729311973</v>
      </c>
      <c r="AA10" s="11">
        <v>15248461.817464538</v>
      </c>
      <c r="AB10" s="11">
        <f t="shared" si="0"/>
        <v>16662986.453223489</v>
      </c>
      <c r="AC10" s="19">
        <v>53930727</v>
      </c>
      <c r="AD10" s="79">
        <v>15854846</v>
      </c>
      <c r="AE10" s="79">
        <v>17621409</v>
      </c>
      <c r="AF10" s="79">
        <v>17200104</v>
      </c>
      <c r="AG10" s="11">
        <v>19418815</v>
      </c>
      <c r="AH10" s="19">
        <v>70095174</v>
      </c>
      <c r="AI10" s="79">
        <v>19327786</v>
      </c>
      <c r="AJ10" s="79">
        <v>18900583</v>
      </c>
      <c r="AK10" s="79">
        <v>17809454</v>
      </c>
      <c r="AL10" s="79">
        <v>16679459</v>
      </c>
      <c r="AM10" s="19">
        <v>72717282</v>
      </c>
      <c r="AN10" s="79">
        <v>19389790</v>
      </c>
      <c r="AO10" s="76"/>
    </row>
    <row r="11" spans="1:42">
      <c r="A11" s="6" t="s">
        <v>142</v>
      </c>
      <c r="B11" s="6" t="s">
        <v>65</v>
      </c>
      <c r="C11" s="16">
        <v>13965712</v>
      </c>
      <c r="D11" s="16">
        <v>12923336</v>
      </c>
      <c r="E11" s="7">
        <v>3772975</v>
      </c>
      <c r="F11" s="8">
        <v>3734132</v>
      </c>
      <c r="G11" s="8">
        <v>5324102</v>
      </c>
      <c r="H11" s="17">
        <v>8358119</v>
      </c>
      <c r="I11" s="16">
        <v>21189328</v>
      </c>
      <c r="J11" s="7">
        <v>12758436</v>
      </c>
      <c r="K11" s="8">
        <v>22034148</v>
      </c>
      <c r="L11" s="8">
        <v>33442526</v>
      </c>
      <c r="M11" s="17">
        <v>39640600</v>
      </c>
      <c r="N11" s="16">
        <f>N2-N10</f>
        <v>107875710</v>
      </c>
      <c r="O11" s="7">
        <v>43384447</v>
      </c>
      <c r="P11" s="8">
        <v>47155294</v>
      </c>
      <c r="Q11" s="8">
        <v>64719498</v>
      </c>
      <c r="R11" s="17">
        <v>74520140</v>
      </c>
      <c r="S11" s="16">
        <v>229779379</v>
      </c>
      <c r="T11" s="8">
        <v>90261187</v>
      </c>
      <c r="U11" s="8">
        <v>164017316</v>
      </c>
      <c r="V11" s="8">
        <v>172421077</v>
      </c>
      <c r="W11" s="17">
        <v>126056678.88714302</v>
      </c>
      <c r="X11" s="16">
        <v>552756258.88714302</v>
      </c>
      <c r="Y11" s="8">
        <v>163547426</v>
      </c>
      <c r="Z11" s="8">
        <v>153432635.19640243</v>
      </c>
      <c r="AA11" s="8">
        <v>132702597</v>
      </c>
      <c r="AB11" s="8">
        <f t="shared" si="0"/>
        <v>130431654.80359757</v>
      </c>
      <c r="AC11" s="16">
        <v>580114313</v>
      </c>
      <c r="AD11" s="80">
        <v>134257744</v>
      </c>
      <c r="AE11" s="80">
        <v>106354766</v>
      </c>
      <c r="AF11" s="80">
        <v>115530605</v>
      </c>
      <c r="AG11" s="80">
        <v>111585109</v>
      </c>
      <c r="AH11" s="16">
        <v>467728224</v>
      </c>
      <c r="AI11" s="80">
        <v>98121879</v>
      </c>
      <c r="AJ11" s="80">
        <v>86031870</v>
      </c>
      <c r="AK11" s="80">
        <v>87762430</v>
      </c>
      <c r="AL11" s="80">
        <v>91442916</v>
      </c>
      <c r="AM11" s="16">
        <v>363359095</v>
      </c>
      <c r="AN11" s="80">
        <v>80728428</v>
      </c>
      <c r="AO11" s="76"/>
    </row>
    <row r="12" spans="1:42">
      <c r="A12" s="9" t="s">
        <v>9</v>
      </c>
      <c r="B12" s="9" t="s">
        <v>66</v>
      </c>
      <c r="C12" s="19">
        <v>1573</v>
      </c>
      <c r="D12" s="19">
        <v>11961</v>
      </c>
      <c r="E12" s="10">
        <v>5</v>
      </c>
      <c r="F12" s="11">
        <v>1660</v>
      </c>
      <c r="G12" s="11">
        <v>50</v>
      </c>
      <c r="H12" s="20">
        <v>68</v>
      </c>
      <c r="I12" s="19">
        <v>1783</v>
      </c>
      <c r="J12" s="10">
        <v>17906</v>
      </c>
      <c r="K12" s="11">
        <v>12</v>
      </c>
      <c r="L12" s="11">
        <v>273</v>
      </c>
      <c r="M12" s="20">
        <v>17829</v>
      </c>
      <c r="N12" s="19">
        <v>36020</v>
      </c>
      <c r="O12" s="11">
        <v>40212</v>
      </c>
      <c r="P12" s="11">
        <v>5907</v>
      </c>
      <c r="Q12" s="11">
        <v>2445</v>
      </c>
      <c r="R12" s="20">
        <v>162</v>
      </c>
      <c r="S12" s="19">
        <v>48726</v>
      </c>
      <c r="T12" s="11">
        <v>4702</v>
      </c>
      <c r="U12" s="11">
        <v>905</v>
      </c>
      <c r="V12" s="11">
        <v>54623</v>
      </c>
      <c r="W12" s="20">
        <v>141051.28</v>
      </c>
      <c r="X12" s="19">
        <v>201281.28</v>
      </c>
      <c r="Y12" s="11">
        <v>381540</v>
      </c>
      <c r="Z12" s="11">
        <v>1908.7399999999325</v>
      </c>
      <c r="AA12" s="11">
        <v>7130</v>
      </c>
      <c r="AB12" s="11">
        <f t="shared" si="0"/>
        <v>48017.260000000068</v>
      </c>
      <c r="AC12" s="19">
        <v>438596</v>
      </c>
      <c r="AD12" s="79">
        <v>82676</v>
      </c>
      <c r="AE12" s="79">
        <v>567141</v>
      </c>
      <c r="AF12" s="79">
        <v>268647</v>
      </c>
      <c r="AG12" s="11">
        <v>436713</v>
      </c>
      <c r="AH12" s="19">
        <v>1355177</v>
      </c>
      <c r="AI12" s="79">
        <v>134879</v>
      </c>
      <c r="AJ12" s="79">
        <v>161737</v>
      </c>
      <c r="AK12" s="79">
        <v>280742</v>
      </c>
      <c r="AL12" s="79">
        <v>758976</v>
      </c>
      <c r="AM12" s="19">
        <v>1336334</v>
      </c>
      <c r="AN12" s="79">
        <v>1136526</v>
      </c>
    </row>
    <row r="13" spans="1:42">
      <c r="A13" s="9" t="s">
        <v>10</v>
      </c>
      <c r="B13" s="9" t="s">
        <v>67</v>
      </c>
      <c r="C13" s="19">
        <v>6916446</v>
      </c>
      <c r="D13" s="19">
        <v>5600596</v>
      </c>
      <c r="E13" s="10">
        <v>1301136</v>
      </c>
      <c r="F13" s="11">
        <v>1324862</v>
      </c>
      <c r="G13" s="11">
        <v>2001416</v>
      </c>
      <c r="H13" s="20">
        <v>3249825</v>
      </c>
      <c r="I13" s="19">
        <v>7877239</v>
      </c>
      <c r="J13" s="10">
        <v>5643579</v>
      </c>
      <c r="K13" s="11">
        <v>12086373</v>
      </c>
      <c r="L13" s="11">
        <v>19599257</v>
      </c>
      <c r="M13" s="20">
        <v>21305935</v>
      </c>
      <c r="N13" s="19">
        <v>58635144</v>
      </c>
      <c r="O13" s="10">
        <v>29688819</v>
      </c>
      <c r="P13" s="11">
        <v>29478964</v>
      </c>
      <c r="Q13" s="11">
        <v>41040733</v>
      </c>
      <c r="R13" s="20">
        <v>36945700</v>
      </c>
      <c r="S13" s="19">
        <v>137154216</v>
      </c>
      <c r="T13" s="11">
        <v>48544738</v>
      </c>
      <c r="U13" s="11">
        <v>124795326</v>
      </c>
      <c r="V13" s="11">
        <v>95253370</v>
      </c>
      <c r="W13" s="20">
        <v>74975708.897142828</v>
      </c>
      <c r="X13" s="19">
        <v>343569142.89714283</v>
      </c>
      <c r="Y13" s="11">
        <v>95935217</v>
      </c>
      <c r="Z13" s="11">
        <v>95799536.346498311</v>
      </c>
      <c r="AA13" s="11">
        <v>82618729</v>
      </c>
      <c r="AB13" s="11">
        <f>AC13-SUM(Y13:AA13)</f>
        <v>72895345.653501689</v>
      </c>
      <c r="AC13" s="19">
        <v>347248828</v>
      </c>
      <c r="AD13" s="79">
        <v>79870756</v>
      </c>
      <c r="AE13" s="79">
        <v>67589551</v>
      </c>
      <c r="AF13" s="79">
        <v>78366429</v>
      </c>
      <c r="AG13" s="11">
        <v>79303832</v>
      </c>
      <c r="AH13" s="19">
        <v>305130568</v>
      </c>
      <c r="AI13" s="79">
        <v>69004470</v>
      </c>
      <c r="AJ13" s="79">
        <v>59814327</v>
      </c>
      <c r="AK13" s="79">
        <v>56408680</v>
      </c>
      <c r="AL13" s="79">
        <v>54346624</v>
      </c>
      <c r="AM13" s="19">
        <v>239574101</v>
      </c>
      <c r="AN13" s="79">
        <v>54950259</v>
      </c>
    </row>
    <row r="14" spans="1:42">
      <c r="A14" s="38" t="s">
        <v>260</v>
      </c>
      <c r="B14" s="38" t="s">
        <v>265</v>
      </c>
      <c r="C14" s="65" t="s">
        <v>268</v>
      </c>
      <c r="D14" s="65" t="s">
        <v>268</v>
      </c>
      <c r="E14" s="126" t="s">
        <v>268</v>
      </c>
      <c r="F14" s="126" t="s">
        <v>268</v>
      </c>
      <c r="G14" s="126" t="s">
        <v>268</v>
      </c>
      <c r="H14" s="127" t="s">
        <v>268</v>
      </c>
      <c r="I14" s="65" t="s">
        <v>268</v>
      </c>
      <c r="J14" s="126" t="s">
        <v>268</v>
      </c>
      <c r="K14" s="126" t="s">
        <v>268</v>
      </c>
      <c r="L14" s="126" t="s">
        <v>268</v>
      </c>
      <c r="M14" s="127" t="s">
        <v>268</v>
      </c>
      <c r="N14" s="65" t="s">
        <v>268</v>
      </c>
      <c r="O14" s="126" t="s">
        <v>268</v>
      </c>
      <c r="P14" s="126" t="s">
        <v>268</v>
      </c>
      <c r="Q14" s="126" t="s">
        <v>268</v>
      </c>
      <c r="R14" s="127" t="s">
        <v>268</v>
      </c>
      <c r="S14" s="65" t="s">
        <v>268</v>
      </c>
      <c r="T14" s="126" t="s">
        <v>268</v>
      </c>
      <c r="U14" s="126" t="s">
        <v>268</v>
      </c>
      <c r="V14" s="126" t="s">
        <v>268</v>
      </c>
      <c r="W14" s="127" t="s">
        <v>268</v>
      </c>
      <c r="X14" s="65" t="s">
        <v>268</v>
      </c>
      <c r="Y14" s="41">
        <v>40137460</v>
      </c>
      <c r="Z14" s="41">
        <v>42419871</v>
      </c>
      <c r="AA14" s="41">
        <v>33944492</v>
      </c>
      <c r="AB14" s="41">
        <v>23020677</v>
      </c>
      <c r="AC14" s="39">
        <v>139522500</v>
      </c>
      <c r="AD14" s="120">
        <v>30070387</v>
      </c>
      <c r="AE14" s="120">
        <v>24555603</v>
      </c>
      <c r="AF14" s="120">
        <v>32087278</v>
      </c>
      <c r="AG14" s="41">
        <v>32153373</v>
      </c>
      <c r="AH14" s="39">
        <v>118866641</v>
      </c>
      <c r="AI14" s="120">
        <v>27154208</v>
      </c>
      <c r="AJ14" s="120">
        <v>21239048</v>
      </c>
      <c r="AK14" s="120">
        <v>19844010</v>
      </c>
      <c r="AL14" s="120">
        <v>18636326</v>
      </c>
      <c r="AM14" s="39">
        <v>86873592</v>
      </c>
      <c r="AN14" s="120">
        <v>19807135</v>
      </c>
    </row>
    <row r="15" spans="1:42">
      <c r="A15" s="38" t="s">
        <v>261</v>
      </c>
      <c r="B15" s="38" t="s">
        <v>266</v>
      </c>
      <c r="C15" s="65" t="s">
        <v>268</v>
      </c>
      <c r="D15" s="65" t="s">
        <v>268</v>
      </c>
      <c r="E15" s="126" t="s">
        <v>268</v>
      </c>
      <c r="F15" s="126" t="s">
        <v>268</v>
      </c>
      <c r="G15" s="126" t="s">
        <v>268</v>
      </c>
      <c r="H15" s="127" t="s">
        <v>268</v>
      </c>
      <c r="I15" s="65" t="s">
        <v>268</v>
      </c>
      <c r="J15" s="126" t="s">
        <v>268</v>
      </c>
      <c r="K15" s="126" t="s">
        <v>268</v>
      </c>
      <c r="L15" s="126" t="s">
        <v>268</v>
      </c>
      <c r="M15" s="127" t="s">
        <v>268</v>
      </c>
      <c r="N15" s="65" t="s">
        <v>268</v>
      </c>
      <c r="O15" s="126" t="s">
        <v>268</v>
      </c>
      <c r="P15" s="126" t="s">
        <v>268</v>
      </c>
      <c r="Q15" s="126" t="s">
        <v>268</v>
      </c>
      <c r="R15" s="127" t="s">
        <v>268</v>
      </c>
      <c r="S15" s="65" t="s">
        <v>268</v>
      </c>
      <c r="T15" s="126" t="s">
        <v>268</v>
      </c>
      <c r="U15" s="126" t="s">
        <v>268</v>
      </c>
      <c r="V15" s="126" t="s">
        <v>268</v>
      </c>
      <c r="W15" s="127" t="s">
        <v>268</v>
      </c>
      <c r="X15" s="65" t="s">
        <v>268</v>
      </c>
      <c r="Y15" s="41">
        <v>50414040</v>
      </c>
      <c r="Z15" s="41">
        <v>47816995</v>
      </c>
      <c r="AA15" s="41">
        <v>41574686</v>
      </c>
      <c r="AB15" s="41">
        <v>41874524</v>
      </c>
      <c r="AC15" s="39">
        <v>181680245</v>
      </c>
      <c r="AD15" s="120">
        <v>41728991</v>
      </c>
      <c r="AE15" s="120">
        <v>35672700</v>
      </c>
      <c r="AF15" s="120">
        <v>38649821</v>
      </c>
      <c r="AG15" s="41">
        <v>38257580</v>
      </c>
      <c r="AH15" s="39">
        <v>154309092</v>
      </c>
      <c r="AI15" s="120">
        <v>33624212</v>
      </c>
      <c r="AJ15" s="120">
        <v>30509186</v>
      </c>
      <c r="AK15" s="120">
        <v>29578780</v>
      </c>
      <c r="AL15" s="120">
        <v>29923776</v>
      </c>
      <c r="AM15" s="39">
        <v>123635954</v>
      </c>
      <c r="AN15" s="120">
        <v>28370749</v>
      </c>
    </row>
    <row r="16" spans="1:42">
      <c r="A16" s="38" t="s">
        <v>262</v>
      </c>
      <c r="B16" s="38" t="s">
        <v>267</v>
      </c>
      <c r="C16" s="65" t="s">
        <v>268</v>
      </c>
      <c r="D16" s="65" t="s">
        <v>268</v>
      </c>
      <c r="E16" s="126" t="s">
        <v>268</v>
      </c>
      <c r="F16" s="126" t="s">
        <v>268</v>
      </c>
      <c r="G16" s="126" t="s">
        <v>268</v>
      </c>
      <c r="H16" s="127" t="s">
        <v>268</v>
      </c>
      <c r="I16" s="65" t="s">
        <v>268</v>
      </c>
      <c r="J16" s="126" t="s">
        <v>268</v>
      </c>
      <c r="K16" s="126" t="s">
        <v>268</v>
      </c>
      <c r="L16" s="126" t="s">
        <v>268</v>
      </c>
      <c r="M16" s="127" t="s">
        <v>268</v>
      </c>
      <c r="N16" s="65" t="s">
        <v>268</v>
      </c>
      <c r="O16" s="126" t="s">
        <v>268</v>
      </c>
      <c r="P16" s="126" t="s">
        <v>268</v>
      </c>
      <c r="Q16" s="126" t="s">
        <v>268</v>
      </c>
      <c r="R16" s="127" t="s">
        <v>268</v>
      </c>
      <c r="S16" s="65" t="s">
        <v>268</v>
      </c>
      <c r="T16" s="126" t="s">
        <v>268</v>
      </c>
      <c r="U16" s="126" t="s">
        <v>268</v>
      </c>
      <c r="V16" s="126" t="s">
        <v>268</v>
      </c>
      <c r="W16" s="127" t="s">
        <v>268</v>
      </c>
      <c r="X16" s="65" t="s">
        <v>268</v>
      </c>
      <c r="Y16" s="41">
        <v>5383717</v>
      </c>
      <c r="Z16" s="41">
        <v>5562670.3464983106</v>
      </c>
      <c r="AA16" s="41">
        <v>7099551</v>
      </c>
      <c r="AB16" s="41">
        <v>8000144.6535016894</v>
      </c>
      <c r="AC16" s="39">
        <v>26046083</v>
      </c>
      <c r="AD16" s="120">
        <v>8071378</v>
      </c>
      <c r="AE16" s="120">
        <v>7361248</v>
      </c>
      <c r="AF16" s="120">
        <v>7629330</v>
      </c>
      <c r="AG16" s="120">
        <v>8892879</v>
      </c>
      <c r="AH16" s="39">
        <v>31954835</v>
      </c>
      <c r="AI16" s="120">
        <v>8226050</v>
      </c>
      <c r="AJ16" s="120">
        <v>8066093</v>
      </c>
      <c r="AK16" s="120">
        <v>6985890</v>
      </c>
      <c r="AL16" s="120">
        <v>5786522</v>
      </c>
      <c r="AM16" s="39">
        <v>29064555</v>
      </c>
      <c r="AN16" s="120">
        <v>6772375</v>
      </c>
    </row>
    <row r="17" spans="1:41">
      <c r="A17" s="9" t="s">
        <v>11</v>
      </c>
      <c r="B17" s="9" t="s">
        <v>68</v>
      </c>
      <c r="C17" s="19">
        <v>3064125</v>
      </c>
      <c r="D17" s="19">
        <v>3315696</v>
      </c>
      <c r="E17" s="10">
        <v>409495</v>
      </c>
      <c r="F17" s="11">
        <v>496603</v>
      </c>
      <c r="G17" s="11">
        <v>647157</v>
      </c>
      <c r="H17" s="20">
        <v>890561</v>
      </c>
      <c r="I17" s="19">
        <v>2443816</v>
      </c>
      <c r="J17" s="10">
        <v>850336</v>
      </c>
      <c r="K17" s="11">
        <v>1204783</v>
      </c>
      <c r="L17" s="11">
        <v>1027602</v>
      </c>
      <c r="M17" s="20">
        <v>1163710</v>
      </c>
      <c r="N17" s="19">
        <v>4246431</v>
      </c>
      <c r="O17" s="10">
        <v>1429171</v>
      </c>
      <c r="P17" s="11">
        <v>1548666</v>
      </c>
      <c r="Q17" s="11">
        <v>1898293</v>
      </c>
      <c r="R17" s="20">
        <v>2208388</v>
      </c>
      <c r="S17" s="19">
        <v>7084518</v>
      </c>
      <c r="T17" s="11">
        <v>3403652</v>
      </c>
      <c r="U17" s="11">
        <v>9722075</v>
      </c>
      <c r="V17" s="11">
        <v>10692842.910000004</v>
      </c>
      <c r="W17" s="20">
        <v>12870061.289999999</v>
      </c>
      <c r="X17" s="19">
        <v>36688631.200000003</v>
      </c>
      <c r="Y17" s="11">
        <v>11758384</v>
      </c>
      <c r="Z17" s="11">
        <v>15059284.848839998</v>
      </c>
      <c r="AA17" s="11">
        <v>18024872</v>
      </c>
      <c r="AB17" s="11">
        <v>17865260</v>
      </c>
      <c r="AC17" s="19">
        <v>62707801</v>
      </c>
      <c r="AD17" s="79">
        <v>24095803</v>
      </c>
      <c r="AE17" s="79">
        <v>12528544</v>
      </c>
      <c r="AF17" s="79">
        <v>15231177</v>
      </c>
      <c r="AG17" s="11">
        <v>13695379</v>
      </c>
      <c r="AH17" s="19">
        <v>65550903</v>
      </c>
      <c r="AI17" s="79">
        <v>16771006</v>
      </c>
      <c r="AJ17" s="79">
        <v>8082211</v>
      </c>
      <c r="AK17" s="79">
        <v>6566329</v>
      </c>
      <c r="AL17" s="79">
        <v>7193449</v>
      </c>
      <c r="AM17" s="19">
        <v>38612995</v>
      </c>
      <c r="AN17" s="79">
        <v>7509077</v>
      </c>
    </row>
    <row r="18" spans="1:41">
      <c r="A18" s="9" t="s">
        <v>12</v>
      </c>
      <c r="B18" s="9" t="s">
        <v>69</v>
      </c>
      <c r="C18" s="19">
        <v>1339518</v>
      </c>
      <c r="D18" s="19">
        <v>37935</v>
      </c>
      <c r="E18" s="10">
        <v>60</v>
      </c>
      <c r="F18" s="11">
        <v>180</v>
      </c>
      <c r="G18" s="11">
        <v>106</v>
      </c>
      <c r="H18" s="20">
        <v>7317</v>
      </c>
      <c r="I18" s="19">
        <v>7663</v>
      </c>
      <c r="J18" s="10">
        <v>16990</v>
      </c>
      <c r="K18" s="11">
        <v>414</v>
      </c>
      <c r="L18" s="11">
        <v>1051</v>
      </c>
      <c r="M18" s="20">
        <v>697161</v>
      </c>
      <c r="N18" s="19">
        <v>715616</v>
      </c>
      <c r="O18" s="10">
        <v>11037</v>
      </c>
      <c r="P18" s="11">
        <v>3431</v>
      </c>
      <c r="Q18" s="11">
        <v>7377</v>
      </c>
      <c r="R18" s="20">
        <v>990148</v>
      </c>
      <c r="S18" s="19">
        <v>1011993</v>
      </c>
      <c r="T18" s="11">
        <v>762434</v>
      </c>
      <c r="U18" s="11">
        <v>78388</v>
      </c>
      <c r="V18" s="11">
        <v>54360</v>
      </c>
      <c r="W18" s="20">
        <v>30241.639999999898</v>
      </c>
      <c r="X18" s="19">
        <v>925423.6399999999</v>
      </c>
      <c r="Y18" s="11">
        <v>316044</v>
      </c>
      <c r="Z18" s="11">
        <v>3879678.9800000004</v>
      </c>
      <c r="AA18" s="11">
        <v>873645</v>
      </c>
      <c r="AB18" s="11">
        <f t="shared" si="0"/>
        <v>-693680.98000000045</v>
      </c>
      <c r="AC18" s="19">
        <v>4375687</v>
      </c>
      <c r="AD18" s="79">
        <v>1204115</v>
      </c>
      <c r="AE18" s="79">
        <v>9526000</v>
      </c>
      <c r="AF18" s="79">
        <v>748387</v>
      </c>
      <c r="AG18" s="11">
        <v>14965916</v>
      </c>
      <c r="AH18" s="19">
        <v>26444418</v>
      </c>
      <c r="AI18" s="79">
        <v>26895221</v>
      </c>
      <c r="AJ18" s="79">
        <v>8658078</v>
      </c>
      <c r="AK18" s="79">
        <v>36077</v>
      </c>
      <c r="AL18" s="79">
        <v>47401108</v>
      </c>
      <c r="AM18" s="19">
        <v>82990484</v>
      </c>
      <c r="AN18" s="79">
        <v>297122</v>
      </c>
      <c r="AO18" s="76"/>
    </row>
    <row r="19" spans="1:41">
      <c r="A19" s="38" t="s">
        <v>258</v>
      </c>
      <c r="B19" s="38" t="s">
        <v>269</v>
      </c>
      <c r="C19" s="65" t="s">
        <v>268</v>
      </c>
      <c r="D19" s="65" t="s">
        <v>268</v>
      </c>
      <c r="E19" s="126" t="s">
        <v>268</v>
      </c>
      <c r="F19" s="126" t="s">
        <v>268</v>
      </c>
      <c r="G19" s="126" t="s">
        <v>268</v>
      </c>
      <c r="H19" s="127" t="s">
        <v>268</v>
      </c>
      <c r="I19" s="65" t="s">
        <v>268</v>
      </c>
      <c r="J19" s="126" t="s">
        <v>268</v>
      </c>
      <c r="K19" s="126" t="s">
        <v>268</v>
      </c>
      <c r="L19" s="126" t="s">
        <v>268</v>
      </c>
      <c r="M19" s="127" t="s">
        <v>268</v>
      </c>
      <c r="N19" s="65" t="s">
        <v>268</v>
      </c>
      <c r="O19" s="126" t="s">
        <v>268</v>
      </c>
      <c r="P19" s="126" t="s">
        <v>268</v>
      </c>
      <c r="Q19" s="126" t="s">
        <v>268</v>
      </c>
      <c r="R19" s="127" t="s">
        <v>268</v>
      </c>
      <c r="S19" s="65" t="s">
        <v>268</v>
      </c>
      <c r="T19" s="126" t="s">
        <v>268</v>
      </c>
      <c r="U19" s="126" t="s">
        <v>268</v>
      </c>
      <c r="V19" s="126" t="s">
        <v>268</v>
      </c>
      <c r="W19" s="127" t="s">
        <v>268</v>
      </c>
      <c r="X19" s="65" t="s">
        <v>268</v>
      </c>
      <c r="Y19" s="41">
        <v>0</v>
      </c>
      <c r="Z19" s="41">
        <v>3760701</v>
      </c>
      <c r="AA19" s="41">
        <v>0</v>
      </c>
      <c r="AB19" s="41">
        <v>0</v>
      </c>
      <c r="AC19" s="39">
        <v>3760701</v>
      </c>
      <c r="AD19" s="120">
        <v>0</v>
      </c>
      <c r="AE19" s="120">
        <v>8467149</v>
      </c>
      <c r="AF19" s="120">
        <v>671272</v>
      </c>
      <c r="AG19" s="41">
        <v>14643822</v>
      </c>
      <c r="AH19" s="39">
        <v>23782243</v>
      </c>
      <c r="AI19" s="120">
        <v>26572924</v>
      </c>
      <c r="AJ19" s="120">
        <v>5117066</v>
      </c>
      <c r="AK19" s="120">
        <v>0</v>
      </c>
      <c r="AL19" s="120">
        <v>46528541</v>
      </c>
      <c r="AM19" s="39">
        <v>78218531</v>
      </c>
      <c r="AN19" s="120">
        <v>0</v>
      </c>
      <c r="AO19" s="76"/>
    </row>
    <row r="20" spans="1:41">
      <c r="A20" s="38" t="s">
        <v>275</v>
      </c>
      <c r="B20" s="38" t="s">
        <v>274</v>
      </c>
      <c r="C20" s="65" t="s">
        <v>268</v>
      </c>
      <c r="D20" s="65" t="s">
        <v>268</v>
      </c>
      <c r="E20" s="126" t="s">
        <v>268</v>
      </c>
      <c r="F20" s="126" t="s">
        <v>268</v>
      </c>
      <c r="G20" s="126" t="s">
        <v>268</v>
      </c>
      <c r="H20" s="127" t="s">
        <v>268</v>
      </c>
      <c r="I20" s="65" t="s">
        <v>268</v>
      </c>
      <c r="J20" s="126" t="s">
        <v>268</v>
      </c>
      <c r="K20" s="126" t="s">
        <v>268</v>
      </c>
      <c r="L20" s="126" t="s">
        <v>268</v>
      </c>
      <c r="M20" s="127" t="s">
        <v>268</v>
      </c>
      <c r="N20" s="65" t="s">
        <v>268</v>
      </c>
      <c r="O20" s="126" t="s">
        <v>268</v>
      </c>
      <c r="P20" s="126" t="s">
        <v>268</v>
      </c>
      <c r="Q20" s="126" t="s">
        <v>268</v>
      </c>
      <c r="R20" s="127" t="s">
        <v>268</v>
      </c>
      <c r="S20" s="65" t="s">
        <v>268</v>
      </c>
      <c r="T20" s="126" t="s">
        <v>268</v>
      </c>
      <c r="U20" s="126" t="s">
        <v>268</v>
      </c>
      <c r="V20" s="126" t="s">
        <v>268</v>
      </c>
      <c r="W20" s="127" t="s">
        <v>268</v>
      </c>
      <c r="X20" s="65" t="s">
        <v>268</v>
      </c>
      <c r="Y20" s="41" t="s">
        <v>268</v>
      </c>
      <c r="Z20" s="41" t="s">
        <v>268</v>
      </c>
      <c r="AA20" s="41" t="s">
        <v>268</v>
      </c>
      <c r="AB20" s="41" t="s">
        <v>268</v>
      </c>
      <c r="AC20" s="65" t="s">
        <v>268</v>
      </c>
      <c r="AD20" s="128" t="s">
        <v>268</v>
      </c>
      <c r="AE20" s="128" t="s">
        <v>268</v>
      </c>
      <c r="AF20" s="128" t="s">
        <v>268</v>
      </c>
      <c r="AG20" s="126" t="s">
        <v>268</v>
      </c>
      <c r="AH20" s="65" t="s">
        <v>268</v>
      </c>
      <c r="AI20" s="120">
        <v>0</v>
      </c>
      <c r="AJ20" s="120">
        <v>3146532</v>
      </c>
      <c r="AK20" s="120">
        <v>0</v>
      </c>
      <c r="AL20" s="120">
        <v>14734</v>
      </c>
      <c r="AM20" s="65">
        <v>3161266</v>
      </c>
      <c r="AN20" s="120">
        <v>0</v>
      </c>
      <c r="AO20" s="76"/>
    </row>
    <row r="21" spans="1:41">
      <c r="A21" s="38" t="s">
        <v>259</v>
      </c>
      <c r="B21" s="38" t="s">
        <v>270</v>
      </c>
      <c r="C21" s="65" t="s">
        <v>268</v>
      </c>
      <c r="D21" s="65" t="s">
        <v>268</v>
      </c>
      <c r="E21" s="126" t="s">
        <v>268</v>
      </c>
      <c r="F21" s="126" t="s">
        <v>268</v>
      </c>
      <c r="G21" s="126" t="s">
        <v>268</v>
      </c>
      <c r="H21" s="127" t="s">
        <v>268</v>
      </c>
      <c r="I21" s="65" t="s">
        <v>268</v>
      </c>
      <c r="J21" s="126" t="s">
        <v>268</v>
      </c>
      <c r="K21" s="126" t="s">
        <v>268</v>
      </c>
      <c r="L21" s="126" t="s">
        <v>268</v>
      </c>
      <c r="M21" s="127" t="s">
        <v>268</v>
      </c>
      <c r="N21" s="65" t="s">
        <v>268</v>
      </c>
      <c r="O21" s="126" t="s">
        <v>268</v>
      </c>
      <c r="P21" s="126" t="s">
        <v>268</v>
      </c>
      <c r="Q21" s="126" t="s">
        <v>268</v>
      </c>
      <c r="R21" s="127" t="s">
        <v>268</v>
      </c>
      <c r="S21" s="65" t="s">
        <v>268</v>
      </c>
      <c r="T21" s="126" t="s">
        <v>268</v>
      </c>
      <c r="U21" s="126" t="s">
        <v>268</v>
      </c>
      <c r="V21" s="126" t="s">
        <v>268</v>
      </c>
      <c r="W21" s="127" t="s">
        <v>268</v>
      </c>
      <c r="X21" s="65" t="s">
        <v>268</v>
      </c>
      <c r="Y21" s="41">
        <v>316044</v>
      </c>
      <c r="Z21" s="41">
        <v>118977.98000000045</v>
      </c>
      <c r="AA21" s="41">
        <v>873645</v>
      </c>
      <c r="AB21" s="41">
        <v>-693680.98000000045</v>
      </c>
      <c r="AC21" s="39">
        <v>614986</v>
      </c>
      <c r="AD21" s="120">
        <v>1204115</v>
      </c>
      <c r="AE21" s="120">
        <v>1058851</v>
      </c>
      <c r="AF21" s="120">
        <v>77115</v>
      </c>
      <c r="AG21" s="41">
        <v>322094</v>
      </c>
      <c r="AH21" s="39">
        <v>2662175</v>
      </c>
      <c r="AI21" s="120">
        <v>322297</v>
      </c>
      <c r="AJ21" s="120">
        <v>394480</v>
      </c>
      <c r="AK21" s="120">
        <v>36077</v>
      </c>
      <c r="AL21" s="120">
        <v>857833</v>
      </c>
      <c r="AM21" s="39">
        <v>1610687</v>
      </c>
      <c r="AN21" s="120">
        <v>297122</v>
      </c>
    </row>
    <row r="22" spans="1:41">
      <c r="A22" s="6" t="s">
        <v>143</v>
      </c>
      <c r="B22" s="6" t="s">
        <v>70</v>
      </c>
      <c r="C22" s="16">
        <v>2647196</v>
      </c>
      <c r="D22" s="16">
        <v>3981070</v>
      </c>
      <c r="E22" s="7">
        <v>2062289</v>
      </c>
      <c r="F22" s="8">
        <v>1914147</v>
      </c>
      <c r="G22" s="8">
        <v>2675473</v>
      </c>
      <c r="H22" s="17">
        <v>4210484</v>
      </c>
      <c r="I22" s="16">
        <v>10862393</v>
      </c>
      <c r="J22" s="7">
        <v>6265437</v>
      </c>
      <c r="K22" s="8">
        <v>8742590</v>
      </c>
      <c r="L22" s="8">
        <v>12814889</v>
      </c>
      <c r="M22" s="17">
        <v>16491623</v>
      </c>
      <c r="N22" s="16">
        <f>N11+N12-N13-N17-N18</f>
        <v>44314539</v>
      </c>
      <c r="O22" s="7">
        <v>12295632</v>
      </c>
      <c r="P22" s="8">
        <v>16130140</v>
      </c>
      <c r="Q22" s="8">
        <v>21775540</v>
      </c>
      <c r="R22" s="17">
        <v>34376066</v>
      </c>
      <c r="S22" s="16">
        <v>84577378</v>
      </c>
      <c r="T22" s="8">
        <v>37555065</v>
      </c>
      <c r="U22" s="8">
        <v>29422432</v>
      </c>
      <c r="V22" s="8">
        <v>66475126</v>
      </c>
      <c r="W22" s="17">
        <v>38321719.430000186</v>
      </c>
      <c r="X22" s="16">
        <v>171774342.43000019</v>
      </c>
      <c r="Y22" s="8">
        <v>55919321</v>
      </c>
      <c r="Z22" s="8">
        <v>38696044</v>
      </c>
      <c r="AA22" s="8">
        <v>31192480</v>
      </c>
      <c r="AB22" s="8">
        <v>40412748</v>
      </c>
      <c r="AC22" s="16">
        <v>166220593</v>
      </c>
      <c r="AD22" s="80">
        <v>29169746</v>
      </c>
      <c r="AE22" s="80">
        <v>17277812</v>
      </c>
      <c r="AF22" s="80">
        <v>21453259</v>
      </c>
      <c r="AG22" s="80">
        <v>4056695</v>
      </c>
      <c r="AH22" s="16">
        <v>71957512</v>
      </c>
      <c r="AI22" s="80">
        <v>-14413939</v>
      </c>
      <c r="AJ22" s="80">
        <v>9638991</v>
      </c>
      <c r="AK22" s="80">
        <v>25032086</v>
      </c>
      <c r="AL22" s="80">
        <v>-16739290</v>
      </c>
      <c r="AM22" s="16">
        <v>3517848</v>
      </c>
      <c r="AN22" s="80">
        <v>19108496</v>
      </c>
      <c r="AO22" s="76"/>
    </row>
    <row r="23" spans="1:41">
      <c r="A23" s="9" t="s">
        <v>13</v>
      </c>
      <c r="B23" s="9" t="s">
        <v>71</v>
      </c>
      <c r="C23" s="19">
        <v>39081</v>
      </c>
      <c r="D23" s="19">
        <v>136337</v>
      </c>
      <c r="E23" s="10">
        <v>2424</v>
      </c>
      <c r="F23" s="11">
        <v>2558</v>
      </c>
      <c r="G23" s="11">
        <v>254</v>
      </c>
      <c r="H23" s="20">
        <v>2447</v>
      </c>
      <c r="I23" s="19">
        <v>7683</v>
      </c>
      <c r="J23" s="10">
        <v>5540</v>
      </c>
      <c r="K23" s="11">
        <v>537659</v>
      </c>
      <c r="L23" s="11">
        <v>-200705</v>
      </c>
      <c r="M23" s="20">
        <v>209523</v>
      </c>
      <c r="N23" s="19">
        <v>552017</v>
      </c>
      <c r="O23" s="10">
        <v>379609</v>
      </c>
      <c r="P23" s="11">
        <v>-185790</v>
      </c>
      <c r="Q23" s="11">
        <v>541372</v>
      </c>
      <c r="R23" s="20">
        <v>-516306</v>
      </c>
      <c r="S23" s="19">
        <v>218885</v>
      </c>
      <c r="T23" s="11">
        <v>1692385</v>
      </c>
      <c r="U23" s="11">
        <v>-554600</v>
      </c>
      <c r="V23" s="11">
        <v>-568727</v>
      </c>
      <c r="W23" s="20">
        <v>-485738.41000000015</v>
      </c>
      <c r="X23" s="19">
        <v>83319.589999999851</v>
      </c>
      <c r="Y23" s="11">
        <v>2578758</v>
      </c>
      <c r="Z23" s="11">
        <v>-1598921.6800000002</v>
      </c>
      <c r="AA23" s="11">
        <v>798811.09613000089</v>
      </c>
      <c r="AB23" s="102">
        <f t="shared" si="0"/>
        <v>-1733557.4161300007</v>
      </c>
      <c r="AC23" s="19">
        <v>45090</v>
      </c>
      <c r="AD23" s="79">
        <v>3585368</v>
      </c>
      <c r="AE23" s="79">
        <v>3089866</v>
      </c>
      <c r="AF23" s="79">
        <v>1842293</v>
      </c>
      <c r="AG23" s="102">
        <v>-173352</v>
      </c>
      <c r="AH23" s="19">
        <v>8344175</v>
      </c>
      <c r="AI23" s="79">
        <v>1040107</v>
      </c>
      <c r="AJ23" s="79">
        <v>2610551</v>
      </c>
      <c r="AK23" s="79">
        <v>427787</v>
      </c>
      <c r="AL23" s="79">
        <v>19763877</v>
      </c>
      <c r="AM23" s="19">
        <v>23842322</v>
      </c>
      <c r="AN23" s="79">
        <v>2578927</v>
      </c>
    </row>
    <row r="24" spans="1:41">
      <c r="A24" s="9" t="s">
        <v>14</v>
      </c>
      <c r="B24" s="9" t="s">
        <v>72</v>
      </c>
      <c r="C24" s="19">
        <v>29686</v>
      </c>
      <c r="D24" s="19">
        <v>65</v>
      </c>
      <c r="E24" s="10">
        <v>122700</v>
      </c>
      <c r="F24" s="11">
        <v>274059</v>
      </c>
      <c r="G24" s="11">
        <v>-16498</v>
      </c>
      <c r="H24" s="20">
        <v>256638</v>
      </c>
      <c r="I24" s="19">
        <v>636899</v>
      </c>
      <c r="J24" s="10">
        <v>41988</v>
      </c>
      <c r="K24" s="11">
        <v>-22178</v>
      </c>
      <c r="L24" s="11">
        <v>-18919</v>
      </c>
      <c r="M24" s="20">
        <v>16</v>
      </c>
      <c r="N24" s="19">
        <v>907</v>
      </c>
      <c r="O24" s="10">
        <v>1112</v>
      </c>
      <c r="P24" s="11">
        <v>13</v>
      </c>
      <c r="Q24" s="11">
        <v>556</v>
      </c>
      <c r="R24" s="20">
        <v>168771</v>
      </c>
      <c r="S24" s="19">
        <v>170452</v>
      </c>
      <c r="T24" s="11">
        <v>55338</v>
      </c>
      <c r="U24" s="11">
        <v>54003</v>
      </c>
      <c r="V24" s="11">
        <v>57763</v>
      </c>
      <c r="W24" s="20">
        <v>745256.58000000042</v>
      </c>
      <c r="X24" s="19">
        <v>912360.58000000042</v>
      </c>
      <c r="Y24" s="11">
        <v>66029</v>
      </c>
      <c r="Z24" s="11">
        <v>62692</v>
      </c>
      <c r="AA24" s="11">
        <v>79629.409036185156</v>
      </c>
      <c r="AB24" s="11">
        <f t="shared" si="0"/>
        <v>4075563.5909638149</v>
      </c>
      <c r="AC24" s="19">
        <v>4283914</v>
      </c>
      <c r="AD24" s="79">
        <v>1509386</v>
      </c>
      <c r="AE24" s="79">
        <v>1565023</v>
      </c>
      <c r="AF24" s="79">
        <v>1907067</v>
      </c>
      <c r="AG24" s="11">
        <v>9869939</v>
      </c>
      <c r="AH24" s="19">
        <v>14851415</v>
      </c>
      <c r="AI24" s="79">
        <v>1710733</v>
      </c>
      <c r="AJ24" s="79">
        <v>1309444</v>
      </c>
      <c r="AK24" s="79">
        <v>1560119</v>
      </c>
      <c r="AL24" s="79">
        <v>-46700</v>
      </c>
      <c r="AM24" s="19">
        <v>4533596</v>
      </c>
      <c r="AN24" s="79">
        <v>725782</v>
      </c>
    </row>
    <row r="25" spans="1:41">
      <c r="A25" s="9" t="s">
        <v>150</v>
      </c>
      <c r="B25" s="9" t="s">
        <v>151</v>
      </c>
      <c r="C25" s="19">
        <v>0</v>
      </c>
      <c r="D25" s="19">
        <v>0</v>
      </c>
      <c r="E25" s="10">
        <v>0</v>
      </c>
      <c r="F25" s="11">
        <v>0</v>
      </c>
      <c r="G25" s="11">
        <v>0</v>
      </c>
      <c r="H25" s="20">
        <v>0</v>
      </c>
      <c r="I25" s="19">
        <v>0</v>
      </c>
      <c r="J25" s="10">
        <v>0</v>
      </c>
      <c r="K25" s="11">
        <v>0</v>
      </c>
      <c r="L25" s="11">
        <v>0</v>
      </c>
      <c r="M25" s="20">
        <v>-16475</v>
      </c>
      <c r="N25" s="19">
        <v>-16475</v>
      </c>
      <c r="O25" s="10">
        <v>0</v>
      </c>
      <c r="P25" s="11">
        <v>0</v>
      </c>
      <c r="Q25" s="11">
        <v>0</v>
      </c>
      <c r="R25" s="20">
        <v>0</v>
      </c>
      <c r="S25" s="19">
        <v>0</v>
      </c>
      <c r="T25" s="11">
        <v>0</v>
      </c>
      <c r="U25" s="11">
        <v>0</v>
      </c>
      <c r="V25" s="11">
        <v>0</v>
      </c>
      <c r="W25" s="20">
        <v>0</v>
      </c>
      <c r="X25" s="19">
        <v>0</v>
      </c>
      <c r="Y25" s="11">
        <v>0</v>
      </c>
      <c r="Z25" s="11">
        <v>0</v>
      </c>
      <c r="AA25" s="11">
        <v>0</v>
      </c>
      <c r="AB25" s="11">
        <f t="shared" si="0"/>
        <v>0</v>
      </c>
      <c r="AC25" s="19">
        <v>0</v>
      </c>
      <c r="AD25" s="79">
        <v>0</v>
      </c>
      <c r="AE25" s="79">
        <v>0</v>
      </c>
      <c r="AF25" s="79">
        <v>0</v>
      </c>
      <c r="AG25" s="11">
        <v>0</v>
      </c>
      <c r="AH25" s="19">
        <v>0</v>
      </c>
      <c r="AI25" s="79">
        <v>0</v>
      </c>
      <c r="AJ25" s="79">
        <v>0</v>
      </c>
      <c r="AK25" s="79">
        <v>0</v>
      </c>
      <c r="AL25" s="79">
        <v>0</v>
      </c>
      <c r="AM25" s="19">
        <v>0</v>
      </c>
      <c r="AN25" s="79">
        <v>0</v>
      </c>
    </row>
    <row r="26" spans="1:41">
      <c r="A26" s="9" t="s">
        <v>233</v>
      </c>
      <c r="B26" s="9" t="s">
        <v>234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0</v>
      </c>
      <c r="N26" s="19">
        <v>0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ref="AB26" si="1">AC26-SUM(Y26:AA26)</f>
        <v>0</v>
      </c>
      <c r="AC26" s="19">
        <v>0</v>
      </c>
      <c r="AD26" s="79">
        <v>-492499</v>
      </c>
      <c r="AE26" s="79">
        <v>-680409</v>
      </c>
      <c r="AF26" s="79">
        <v>-711166</v>
      </c>
      <c r="AG26" s="11">
        <v>-861533</v>
      </c>
      <c r="AH26" s="19">
        <v>-2745607</v>
      </c>
      <c r="AI26" s="79">
        <v>-936980</v>
      </c>
      <c r="AJ26" s="79">
        <v>-891434</v>
      </c>
      <c r="AK26" s="79">
        <v>-694834</v>
      </c>
      <c r="AL26" s="79">
        <v>-3255755</v>
      </c>
      <c r="AM26" s="19">
        <v>-5779003</v>
      </c>
      <c r="AN26" s="79">
        <v>-241807</v>
      </c>
    </row>
    <row r="27" spans="1:41">
      <c r="A27" s="6" t="s">
        <v>144</v>
      </c>
      <c r="B27" s="6" t="s">
        <v>73</v>
      </c>
      <c r="C27" s="16">
        <v>2656591</v>
      </c>
      <c r="D27" s="16">
        <v>4117342</v>
      </c>
      <c r="E27" s="7">
        <v>1942013</v>
      </c>
      <c r="F27" s="8">
        <v>1642646</v>
      </c>
      <c r="G27" s="8">
        <v>2692225</v>
      </c>
      <c r="H27" s="17">
        <v>3956293</v>
      </c>
      <c r="I27" s="16">
        <v>10233177</v>
      </c>
      <c r="J27" s="7">
        <v>6228989</v>
      </c>
      <c r="K27" s="8">
        <v>9302427</v>
      </c>
      <c r="L27" s="8">
        <v>12633103</v>
      </c>
      <c r="M27" s="17">
        <v>16684655</v>
      </c>
      <c r="N27" s="16">
        <f>N22+N23-N24+N25</f>
        <v>44849174</v>
      </c>
      <c r="O27" s="7">
        <v>12674129</v>
      </c>
      <c r="P27" s="8">
        <v>15944337</v>
      </c>
      <c r="Q27" s="8">
        <v>22316356</v>
      </c>
      <c r="R27" s="17">
        <v>33690989</v>
      </c>
      <c r="S27" s="16">
        <v>84625811</v>
      </c>
      <c r="T27" s="8">
        <v>39192112</v>
      </c>
      <c r="U27" s="8">
        <v>28813828</v>
      </c>
      <c r="V27" s="8">
        <v>65848636</v>
      </c>
      <c r="W27" s="17">
        <v>37090725.440000176</v>
      </c>
      <c r="X27" s="16">
        <v>170945301.44000018</v>
      </c>
      <c r="Y27" s="8">
        <v>58432050</v>
      </c>
      <c r="Z27" s="8">
        <v>37034430.08106412</v>
      </c>
      <c r="AA27" s="8">
        <v>31911662</v>
      </c>
      <c r="AB27" s="8">
        <v>34603627</v>
      </c>
      <c r="AC27" s="16">
        <v>161981769</v>
      </c>
      <c r="AD27" s="80">
        <v>30753229</v>
      </c>
      <c r="AE27" s="80">
        <v>18122246</v>
      </c>
      <c r="AF27" s="80">
        <v>20677319</v>
      </c>
      <c r="AG27" s="80">
        <v>-6848129</v>
      </c>
      <c r="AH27" s="16">
        <v>62704665</v>
      </c>
      <c r="AI27" s="80">
        <v>-16021545</v>
      </c>
      <c r="AJ27" s="80">
        <v>10048664</v>
      </c>
      <c r="AK27" s="80">
        <v>23204920</v>
      </c>
      <c r="AL27" s="80">
        <v>-184468</v>
      </c>
      <c r="AM27" s="16">
        <v>17047571</v>
      </c>
      <c r="AN27" s="80">
        <v>20719834</v>
      </c>
    </row>
    <row r="28" spans="1:41">
      <c r="A28" s="9" t="s">
        <v>15</v>
      </c>
      <c r="B28" s="9" t="s">
        <v>74</v>
      </c>
      <c r="C28" s="19">
        <v>533960</v>
      </c>
      <c r="D28" s="19">
        <v>815069</v>
      </c>
      <c r="E28" s="10">
        <v>372300</v>
      </c>
      <c r="F28" s="11">
        <v>236972</v>
      </c>
      <c r="G28" s="11">
        <v>490463</v>
      </c>
      <c r="H28" s="20">
        <v>721397</v>
      </c>
      <c r="I28" s="19">
        <v>1821132</v>
      </c>
      <c r="J28" s="10">
        <v>1230288</v>
      </c>
      <c r="K28" s="11">
        <v>1774460</v>
      </c>
      <c r="L28" s="11">
        <v>2399386</v>
      </c>
      <c r="M28" s="20">
        <v>2975699</v>
      </c>
      <c r="N28" s="19">
        <v>8379833</v>
      </c>
      <c r="O28" s="10">
        <v>2318136</v>
      </c>
      <c r="P28" s="11">
        <v>2890739</v>
      </c>
      <c r="Q28" s="11">
        <v>4166959</v>
      </c>
      <c r="R28" s="20">
        <v>-1135824</v>
      </c>
      <c r="S28" s="19">
        <v>8240010</v>
      </c>
      <c r="T28" s="11">
        <v>3851125</v>
      </c>
      <c r="U28" s="11">
        <v>3191396</v>
      </c>
      <c r="V28" s="11">
        <v>7077654</v>
      </c>
      <c r="W28" s="20">
        <v>5226162.5500000007</v>
      </c>
      <c r="X28" s="19">
        <v>19346337.550000001</v>
      </c>
      <c r="Y28" s="11">
        <v>5750513</v>
      </c>
      <c r="Z28" s="11">
        <v>3638031.0199999996</v>
      </c>
      <c r="AA28" s="11">
        <v>6495390.3710811958</v>
      </c>
      <c r="AB28" s="11">
        <f t="shared" si="0"/>
        <v>4833252.6089188047</v>
      </c>
      <c r="AC28" s="19">
        <v>20717187</v>
      </c>
      <c r="AD28" s="79">
        <v>5390036</v>
      </c>
      <c r="AE28" s="79">
        <v>3339102</v>
      </c>
      <c r="AF28" s="79">
        <v>1797237</v>
      </c>
      <c r="AG28" s="11">
        <v>577164</v>
      </c>
      <c r="AH28" s="19">
        <v>11103539</v>
      </c>
      <c r="AI28" s="79">
        <v>3176771</v>
      </c>
      <c r="AJ28" s="79">
        <v>-3868525</v>
      </c>
      <c r="AK28" s="79">
        <v>1055013</v>
      </c>
      <c r="AL28" s="79">
        <v>1477171</v>
      </c>
      <c r="AM28" s="19">
        <v>1840430</v>
      </c>
      <c r="AN28" s="79">
        <v>2779874</v>
      </c>
    </row>
    <row r="29" spans="1:41">
      <c r="A29" s="6" t="s">
        <v>145</v>
      </c>
      <c r="B29" s="6" t="s">
        <v>75</v>
      </c>
      <c r="C29" s="16">
        <v>2122631</v>
      </c>
      <c r="D29" s="16">
        <v>3302273</v>
      </c>
      <c r="E29" s="7">
        <v>1569713</v>
      </c>
      <c r="F29" s="8">
        <v>1405674</v>
      </c>
      <c r="G29" s="8">
        <v>2201762</v>
      </c>
      <c r="H29" s="17">
        <v>3234896</v>
      </c>
      <c r="I29" s="16">
        <v>8412045</v>
      </c>
      <c r="J29" s="7">
        <v>4998701</v>
      </c>
      <c r="K29" s="8">
        <v>7527967</v>
      </c>
      <c r="L29" s="8">
        <v>10233717</v>
      </c>
      <c r="M29" s="17">
        <v>13708956</v>
      </c>
      <c r="N29" s="16">
        <f>N27-N28</f>
        <v>36469341</v>
      </c>
      <c r="O29" s="7">
        <v>10355993</v>
      </c>
      <c r="P29" s="8">
        <v>13053598</v>
      </c>
      <c r="Q29" s="8">
        <v>18149397</v>
      </c>
      <c r="R29" s="17">
        <v>34826813</v>
      </c>
      <c r="S29" s="16">
        <v>76385801</v>
      </c>
      <c r="T29" s="8">
        <v>35340987</v>
      </c>
      <c r="U29" s="8">
        <v>25622432</v>
      </c>
      <c r="V29" s="8">
        <v>58770982</v>
      </c>
      <c r="W29" s="17">
        <v>31864562.890000165</v>
      </c>
      <c r="X29" s="16">
        <v>151598963.89000016</v>
      </c>
      <c r="Y29" s="8">
        <v>52681537</v>
      </c>
      <c r="Z29" s="8">
        <v>33396399.06106412</v>
      </c>
      <c r="AA29" s="8">
        <v>25416271.628918804</v>
      </c>
      <c r="AB29" s="8">
        <v>29770374.391081195</v>
      </c>
      <c r="AC29" s="16">
        <v>141264582</v>
      </c>
      <c r="AD29" s="80">
        <v>25363192</v>
      </c>
      <c r="AE29" s="80">
        <v>14783145</v>
      </c>
      <c r="AF29" s="80">
        <v>18880082</v>
      </c>
      <c r="AG29" s="80">
        <v>-7425293</v>
      </c>
      <c r="AH29" s="16">
        <v>51601126</v>
      </c>
      <c r="AI29" s="80">
        <v>-12844774</v>
      </c>
      <c r="AJ29" s="80">
        <v>7563647</v>
      </c>
      <c r="AK29" s="80">
        <v>22149907</v>
      </c>
      <c r="AL29" s="80">
        <v>-1661639</v>
      </c>
      <c r="AM29" s="16">
        <v>15207141</v>
      </c>
      <c r="AN29" s="80">
        <v>17939960</v>
      </c>
    </row>
    <row r="30" spans="1:41">
      <c r="A30" s="6" t="s">
        <v>146</v>
      </c>
      <c r="B30" s="6" t="s">
        <v>76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N29</f>
        <v>36469341</v>
      </c>
      <c r="O30" s="7">
        <v>10355993</v>
      </c>
      <c r="P30" s="8">
        <v>13053598</v>
      </c>
      <c r="Q30" s="8">
        <v>18149397</v>
      </c>
      <c r="R30" s="75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25585263</v>
      </c>
      <c r="AE30" s="80">
        <v>14949803</v>
      </c>
      <c r="AF30" s="80">
        <v>19062595</v>
      </c>
      <c r="AG30" s="80">
        <v>-7262283</v>
      </c>
      <c r="AH30" s="16">
        <v>51601126</v>
      </c>
      <c r="AI30" s="80">
        <v>-12844774</v>
      </c>
      <c r="AJ30" s="80">
        <v>7563647</v>
      </c>
      <c r="AK30" s="80">
        <v>22149907</v>
      </c>
      <c r="AL30" s="80">
        <v>-1661639</v>
      </c>
      <c r="AM30" s="16">
        <v>15207141</v>
      </c>
      <c r="AN30" s="80">
        <v>17939960</v>
      </c>
    </row>
    <row r="31" spans="1:41" s="5" customFormat="1">
      <c r="A31" s="29" t="s">
        <v>4</v>
      </c>
      <c r="B31" s="29" t="s">
        <v>4</v>
      </c>
      <c r="C31" s="35">
        <v>3225245</v>
      </c>
      <c r="D31" s="35">
        <v>4514576</v>
      </c>
      <c r="E31" s="36">
        <v>2213679</v>
      </c>
      <c r="F31" s="32">
        <v>2054108</v>
      </c>
      <c r="G31" s="32">
        <v>2822540</v>
      </c>
      <c r="H31" s="37">
        <v>4350292</v>
      </c>
      <c r="I31" s="35">
        <v>11440619</v>
      </c>
      <c r="J31" s="36">
        <v>6443937</v>
      </c>
      <c r="K31" s="32">
        <v>8856831</v>
      </c>
      <c r="L31" s="32">
        <v>13023056</v>
      </c>
      <c r="M31" s="37">
        <v>16687864.803782471</v>
      </c>
      <c r="N31" s="35">
        <v>45011688.803782471</v>
      </c>
      <c r="O31" s="36">
        <v>12482111</v>
      </c>
      <c r="P31" s="32">
        <v>16399675</v>
      </c>
      <c r="Q31" s="32">
        <v>22095300</v>
      </c>
      <c r="R31" s="37">
        <v>34750534</v>
      </c>
      <c r="S31" s="35">
        <v>85727620</v>
      </c>
      <c r="T31" s="32">
        <v>38248741</v>
      </c>
      <c r="U31" s="32">
        <v>30159485</v>
      </c>
      <c r="V31" s="32">
        <v>67256792</v>
      </c>
      <c r="W31" s="37">
        <v>39195090.0400002</v>
      </c>
      <c r="X31" s="35">
        <v>174860108.0400002</v>
      </c>
      <c r="Y31" s="32">
        <v>56860731</v>
      </c>
      <c r="Z31" s="32">
        <v>43435196</v>
      </c>
      <c r="AA31" s="32">
        <v>34497126</v>
      </c>
      <c r="AB31" s="32">
        <v>42772556</v>
      </c>
      <c r="AC31" s="35">
        <v>177565609</v>
      </c>
      <c r="AD31" s="83">
        <v>31911800</v>
      </c>
      <c r="AE31" s="83">
        <v>29470185</v>
      </c>
      <c r="AF31" s="83">
        <v>25538153</v>
      </c>
      <c r="AG31" s="83">
        <v>24354611</v>
      </c>
      <c r="AH31" s="35">
        <v>111274749</v>
      </c>
      <c r="AI31" s="83">
        <v>17136690</v>
      </c>
      <c r="AJ31" s="83">
        <v>19794802</v>
      </c>
      <c r="AK31" s="83">
        <v>30001578</v>
      </c>
      <c r="AL31" s="83">
        <v>34597855.230399996</v>
      </c>
      <c r="AM31" s="35">
        <v>101530925.2304</v>
      </c>
      <c r="AN31" s="83">
        <v>23614056</v>
      </c>
    </row>
    <row r="32" spans="1:41" s="5" customFormat="1">
      <c r="A32" s="29" t="s">
        <v>221</v>
      </c>
      <c r="B32" s="29" t="s">
        <v>211</v>
      </c>
      <c r="C32" s="35" t="s">
        <v>212</v>
      </c>
      <c r="D32" s="35" t="s">
        <v>212</v>
      </c>
      <c r="E32" s="36" t="s">
        <v>212</v>
      </c>
      <c r="F32" s="32" t="s">
        <v>212</v>
      </c>
      <c r="G32" s="32" t="s">
        <v>212</v>
      </c>
      <c r="H32" s="37" t="s">
        <v>212</v>
      </c>
      <c r="I32" s="35" t="s">
        <v>212</v>
      </c>
      <c r="J32" s="36" t="s">
        <v>212</v>
      </c>
      <c r="K32" s="32" t="s">
        <v>212</v>
      </c>
      <c r="L32" s="32" t="s">
        <v>212</v>
      </c>
      <c r="M32" s="37" t="s">
        <v>212</v>
      </c>
      <c r="N32" s="35" t="s">
        <v>212</v>
      </c>
      <c r="O32" s="36" t="s">
        <v>212</v>
      </c>
      <c r="P32" s="32" t="s">
        <v>212</v>
      </c>
      <c r="Q32" s="32" t="s">
        <v>212</v>
      </c>
      <c r="R32" s="37" t="s">
        <v>212</v>
      </c>
      <c r="S32" s="35" t="s">
        <v>212</v>
      </c>
      <c r="T32" s="32">
        <v>39154210</v>
      </c>
      <c r="U32" s="32">
        <v>37551126</v>
      </c>
      <c r="V32" s="32">
        <v>74511918</v>
      </c>
      <c r="W32" s="37">
        <v>78425960</v>
      </c>
      <c r="X32" s="35">
        <v>229643214</v>
      </c>
      <c r="Y32" s="32">
        <v>64410836</v>
      </c>
      <c r="Z32" s="32">
        <v>47558008</v>
      </c>
      <c r="AA32" s="32">
        <v>54850650</v>
      </c>
      <c r="AB32" s="32">
        <v>67359837</v>
      </c>
      <c r="AC32" s="35">
        <f>SUM(Y32:AB32)</f>
        <v>234179331</v>
      </c>
      <c r="AD32" s="83">
        <v>41908342</v>
      </c>
      <c r="AE32" s="83">
        <v>28280762</v>
      </c>
      <c r="AF32" s="83">
        <v>34797148</v>
      </c>
      <c r="AG32" s="83">
        <v>35128585</v>
      </c>
      <c r="AH32" s="35">
        <v>140114837</v>
      </c>
      <c r="AI32" s="83">
        <v>27633599</v>
      </c>
      <c r="AJ32" s="83">
        <v>21939576</v>
      </c>
      <c r="AK32" s="83">
        <v>33662044</v>
      </c>
      <c r="AL32" s="83">
        <v>35348709.230399996</v>
      </c>
      <c r="AM32" s="35">
        <v>118583928.2304</v>
      </c>
      <c r="AN32" s="83">
        <v>27489559</v>
      </c>
    </row>
    <row r="33" spans="1:38">
      <c r="F33" s="8"/>
      <c r="G33" s="8"/>
      <c r="H33" s="8"/>
      <c r="K33" s="8"/>
      <c r="L33" s="8"/>
      <c r="M33" s="8"/>
      <c r="N33" s="8"/>
      <c r="X33" s="97"/>
      <c r="AC33" s="97"/>
      <c r="AD33" s="97"/>
      <c r="AE33" s="76"/>
      <c r="AJ33" s="76"/>
      <c r="AK33" s="76"/>
      <c r="AL33" s="76"/>
    </row>
    <row r="34" spans="1:38">
      <c r="A34" s="21"/>
      <c r="C34" s="64" t="s">
        <v>174</v>
      </c>
      <c r="D34" s="22"/>
      <c r="E34" s="8"/>
      <c r="F34" s="8"/>
      <c r="G34" s="8"/>
      <c r="H34" s="8"/>
      <c r="I34" s="22"/>
      <c r="J34" s="8"/>
      <c r="K34" s="8"/>
      <c r="L34" s="8"/>
      <c r="M34" s="8"/>
      <c r="N34" s="93"/>
      <c r="S34" s="93"/>
      <c r="U34" s="93"/>
      <c r="X34" s="98"/>
      <c r="AB34" s="64" t="s">
        <v>244</v>
      </c>
      <c r="AC34" s="98"/>
      <c r="AD34" s="98"/>
      <c r="AE34" s="93"/>
      <c r="AG34" s="64"/>
      <c r="AJ34" s="93"/>
      <c r="AK34" s="93"/>
      <c r="AL34" s="93"/>
    </row>
    <row r="35" spans="1:38">
      <c r="A35" s="6"/>
      <c r="C35" s="38" t="s">
        <v>175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94"/>
      <c r="S35" s="94"/>
      <c r="U35" s="94"/>
      <c r="X35" s="99"/>
      <c r="AB35" s="38" t="s">
        <v>246</v>
      </c>
      <c r="AC35" s="99"/>
      <c r="AD35" s="99"/>
      <c r="AE35" s="94"/>
      <c r="AG35" s="38"/>
      <c r="AJ35" s="94"/>
      <c r="AK35" s="94"/>
      <c r="AL35" s="94"/>
    </row>
    <row r="36" spans="1:38">
      <c r="A36" s="9"/>
      <c r="C36" s="38" t="s">
        <v>173</v>
      </c>
      <c r="D36" s="11"/>
      <c r="E36" s="8"/>
      <c r="F36" s="8"/>
      <c r="G36" s="8"/>
      <c r="H36" s="8"/>
      <c r="I36" s="11"/>
      <c r="J36" s="8"/>
      <c r="K36" s="8"/>
      <c r="L36" s="8"/>
      <c r="M36" s="8"/>
      <c r="N36" s="93"/>
      <c r="S36" s="93"/>
      <c r="U36" s="93"/>
      <c r="X36" s="98"/>
      <c r="AB36" s="38" t="s">
        <v>245</v>
      </c>
      <c r="AC36" s="98"/>
      <c r="AD36" s="98"/>
      <c r="AE36" s="93"/>
      <c r="AG36" s="38"/>
      <c r="AJ36" s="93"/>
      <c r="AK36" s="93"/>
      <c r="AL36" s="93"/>
    </row>
    <row r="37" spans="1:38">
      <c r="A37" s="6"/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3"/>
      <c r="S37" s="93"/>
      <c r="U37" s="93"/>
      <c r="X37" s="98"/>
      <c r="AA37" s="76"/>
      <c r="AB37" s="76"/>
      <c r="AC37" s="76"/>
      <c r="AD37" s="98"/>
      <c r="AE37" s="93"/>
      <c r="AG37" s="76"/>
      <c r="AJ37" s="93"/>
      <c r="AK37" s="93"/>
      <c r="AL37" s="93"/>
    </row>
    <row r="38" spans="1:38">
      <c r="A38" s="9"/>
      <c r="B38" s="9"/>
      <c r="C38" s="64" t="s">
        <v>268</v>
      </c>
      <c r="D38" s="11"/>
      <c r="E38" s="8"/>
      <c r="F38" s="8"/>
      <c r="G38" s="8"/>
      <c r="H38" s="8"/>
      <c r="I38" s="11"/>
      <c r="J38" s="8"/>
      <c r="K38" s="8"/>
      <c r="L38" s="8"/>
      <c r="M38" s="8"/>
      <c r="N38" s="8"/>
      <c r="Y38" s="76"/>
      <c r="Z38" s="76"/>
      <c r="AA38" s="76"/>
      <c r="AB38" s="76"/>
      <c r="AC38" s="76"/>
      <c r="AG38" s="76"/>
    </row>
    <row r="39" spans="1:38">
      <c r="A39" s="9"/>
      <c r="B39" s="9"/>
      <c r="C39" s="38" t="s">
        <v>263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AA39" s="76"/>
      <c r="AB39" s="76"/>
      <c r="AC39" s="76"/>
      <c r="AG39" s="76"/>
    </row>
    <row r="40" spans="1:38">
      <c r="A40" s="9"/>
      <c r="B40" s="9"/>
      <c r="C40" s="38" t="s">
        <v>264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38">
      <c r="A41" s="9"/>
      <c r="B41" s="9"/>
      <c r="C41" s="11"/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38">
      <c r="A42" s="6"/>
      <c r="B42" s="6"/>
      <c r="C42" s="64" t="s">
        <v>300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AA42" s="76"/>
      <c r="AB42" s="76"/>
      <c r="AC42" s="76"/>
      <c r="AG42" s="76"/>
    </row>
    <row r="43" spans="1:38">
      <c r="A43" s="9"/>
      <c r="B43" s="9"/>
      <c r="C43" s="38" t="s">
        <v>301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38">
      <c r="A44" s="9"/>
      <c r="B44" s="9"/>
      <c r="C44" s="38" t="s">
        <v>302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38">
      <c r="A45" s="6"/>
      <c r="B45" s="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38">
      <c r="A46" s="9"/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38">
      <c r="A47" s="6"/>
      <c r="B47" s="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38">
      <c r="A48" s="9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6"/>
      <c r="B49" s="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O62"/>
  <sheetViews>
    <sheetView showGridLines="0" zoomScaleNormal="100" workbookViewId="0">
      <pane xSplit="3" ySplit="3" topLeftCell="AD46" activePane="bottomRight" state="frozen"/>
      <selection pane="topRight" activeCell="D1" sqref="D1"/>
      <selection pane="bottomLeft" activeCell="A4" sqref="A4"/>
      <selection pane="bottomRight" activeCell="AO54" sqref="AO54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hidden="1" customWidth="1" outlineLevel="1"/>
    <col min="8" max="9" width="10.453125" style="4" hidden="1" customWidth="1" outlineLevel="1"/>
    <col min="10" max="10" width="10.453125" style="4" customWidth="1" collapsed="1"/>
    <col min="11" max="12" width="10.7265625" style="4" hidden="1" customWidth="1" outlineLevel="1"/>
    <col min="13" max="14" width="10.453125" style="4" hidden="1" customWidth="1" outlineLevel="1"/>
    <col min="15" max="15" width="10.453125" style="4" customWidth="1" collapsed="1"/>
    <col min="16" max="19" width="0" style="4" hidden="1" customWidth="1" outlineLevel="1"/>
    <col min="20" max="20" width="9.1796875" style="4" collapsed="1"/>
    <col min="21" max="24" width="9.1796875" style="4" hidden="1" customWidth="1" outlineLevel="1"/>
    <col min="25" max="25" width="9.1796875" style="100" collapsed="1"/>
    <col min="26" max="29" width="10.7265625" style="4" hidden="1" customWidth="1" outlineLevel="1"/>
    <col min="30" max="30" width="10.7265625" style="100" customWidth="1" collapsed="1"/>
    <col min="31" max="32" width="11.26953125" style="4" hidden="1" customWidth="1" outlineLevel="1"/>
    <col min="33" max="33" width="11.54296875" style="4" hidden="1" customWidth="1" outlineLevel="1"/>
    <col min="34" max="34" width="12.7265625" style="4" hidden="1" customWidth="1" outlineLevel="1"/>
    <col min="35" max="35" width="11.26953125" style="100" bestFit="1" customWidth="1" collapsed="1"/>
    <col min="36" max="36" width="9.1796875" style="4" hidden="1" customWidth="1" outlineLevel="1"/>
    <col min="37" max="39" width="10.7265625" style="4" hidden="1" customWidth="1" outlineLevel="1"/>
    <col min="40" max="40" width="10.7265625" style="100" customWidth="1" collapsed="1"/>
    <col min="41" max="41" width="9.7265625" style="4" bestFit="1" customWidth="1"/>
    <col min="42" max="16384" width="9.1796875" style="4"/>
  </cols>
  <sheetData>
    <row r="3" spans="2:41" ht="31.5">
      <c r="B3" s="105" t="s">
        <v>170</v>
      </c>
      <c r="C3" s="106" t="s">
        <v>171</v>
      </c>
      <c r="D3" s="107">
        <v>2015</v>
      </c>
      <c r="E3" s="107">
        <v>2016</v>
      </c>
      <c r="F3" s="108" t="s">
        <v>176</v>
      </c>
      <c r="G3" s="109" t="s">
        <v>177</v>
      </c>
      <c r="H3" s="109" t="s">
        <v>178</v>
      </c>
      <c r="I3" s="109" t="s">
        <v>179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149</v>
      </c>
      <c r="O3" s="107">
        <v>2018</v>
      </c>
      <c r="P3" s="108" t="s">
        <v>180</v>
      </c>
      <c r="Q3" s="109" t="s">
        <v>181</v>
      </c>
      <c r="R3" s="109" t="s">
        <v>182</v>
      </c>
      <c r="S3" s="109" t="s">
        <v>183</v>
      </c>
      <c r="T3" s="107">
        <v>2019</v>
      </c>
      <c r="U3" s="110" t="s">
        <v>189</v>
      </c>
      <c r="V3" s="108" t="s">
        <v>205</v>
      </c>
      <c r="W3" s="111" t="s">
        <v>206</v>
      </c>
      <c r="X3" s="110" t="s">
        <v>207</v>
      </c>
      <c r="Y3" s="107">
        <v>2020</v>
      </c>
      <c r="Z3" s="110" t="s">
        <v>222</v>
      </c>
      <c r="AA3" s="111" t="s">
        <v>226</v>
      </c>
      <c r="AB3" s="111" t="s">
        <v>227</v>
      </c>
      <c r="AC3" s="111" t="s">
        <v>228</v>
      </c>
      <c r="AD3" s="107">
        <v>2021</v>
      </c>
      <c r="AE3" s="129" t="s">
        <v>291</v>
      </c>
      <c r="AF3" s="129" t="s">
        <v>292</v>
      </c>
      <c r="AG3" s="129" t="s">
        <v>293</v>
      </c>
      <c r="AH3" s="129" t="s">
        <v>294</v>
      </c>
      <c r="AI3" s="130" t="s">
        <v>295</v>
      </c>
      <c r="AJ3" s="111" t="s">
        <v>271</v>
      </c>
      <c r="AK3" s="111" t="s">
        <v>282</v>
      </c>
      <c r="AL3" s="111" t="s">
        <v>283</v>
      </c>
      <c r="AM3" s="111" t="s">
        <v>284</v>
      </c>
      <c r="AN3" s="107">
        <v>2023</v>
      </c>
      <c r="AO3" s="111" t="s">
        <v>306</v>
      </c>
    </row>
    <row r="4" spans="2:41" s="70" customFormat="1">
      <c r="B4" s="66" t="s">
        <v>16</v>
      </c>
      <c r="C4" s="67" t="s">
        <v>112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</row>
    <row r="5" spans="2:41" s="5" customFormat="1">
      <c r="B5" s="26" t="s">
        <v>141</v>
      </c>
      <c r="C5" s="6" t="s">
        <v>73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</row>
    <row r="6" spans="2:41" s="5" customFormat="1">
      <c r="B6" s="26" t="s">
        <v>17</v>
      </c>
      <c r="C6" s="6" t="s">
        <v>113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</row>
    <row r="7" spans="2:41">
      <c r="B7" s="27" t="s">
        <v>18</v>
      </c>
      <c r="C7" s="9" t="s">
        <v>114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</row>
    <row r="8" spans="2:41">
      <c r="B8" s="27" t="s">
        <v>115</v>
      </c>
      <c r="C8" s="9" t="s">
        <v>118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</row>
    <row r="9" spans="2:41">
      <c r="B9" s="27" t="s">
        <v>289</v>
      </c>
      <c r="C9" s="9" t="s">
        <v>285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</row>
    <row r="10" spans="2:41">
      <c r="B10" s="27" t="s">
        <v>290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</row>
    <row r="11" spans="2:41">
      <c r="B11" s="27" t="s">
        <v>288</v>
      </c>
      <c r="C11" s="9" t="s">
        <v>242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</row>
    <row r="12" spans="2:41" ht="15" hidden="1" customHeight="1">
      <c r="B12" s="27" t="s">
        <v>209</v>
      </c>
      <c r="C12" s="9" t="s">
        <v>210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</row>
    <row r="13" spans="2:41">
      <c r="B13" s="27" t="s">
        <v>198</v>
      </c>
      <c r="C13" s="9" t="s">
        <v>199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</row>
    <row r="14" spans="2:41" ht="21">
      <c r="B14" s="27" t="s">
        <v>165</v>
      </c>
      <c r="C14" s="9" t="s">
        <v>117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</row>
    <row r="15" spans="2:41">
      <c r="B15" s="27" t="s">
        <v>19</v>
      </c>
      <c r="C15" s="9" t="s">
        <v>116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</row>
    <row r="16" spans="2:41" ht="21">
      <c r="B16" s="27" t="s">
        <v>20</v>
      </c>
      <c r="C16" s="27" t="s">
        <v>119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</row>
    <row r="17" spans="2:41" ht="21">
      <c r="B17" s="27" t="s">
        <v>219</v>
      </c>
      <c r="C17" s="27" t="s">
        <v>220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</row>
    <row r="18" spans="2:41">
      <c r="B18" s="27" t="s">
        <v>21</v>
      </c>
      <c r="C18" s="9" t="s">
        <v>120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</row>
    <row r="19" spans="2:41">
      <c r="B19" s="27" t="s">
        <v>152</v>
      </c>
      <c r="C19" s="9" t="s">
        <v>153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</row>
    <row r="20" spans="2:41">
      <c r="B20" s="27" t="s">
        <v>224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</row>
    <row r="21" spans="2:41">
      <c r="B21" s="27" t="s">
        <v>225</v>
      </c>
      <c r="C21" s="9"/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</row>
    <row r="22" spans="2:41">
      <c r="B22" s="27" t="s">
        <v>22</v>
      </c>
      <c r="C22" s="9" t="s">
        <v>125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</row>
    <row r="23" spans="2:41">
      <c r="B23" s="27" t="s">
        <v>238</v>
      </c>
      <c r="C23" s="9" t="s">
        <v>239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</row>
    <row r="24" spans="2:41">
      <c r="B24" s="27" t="s">
        <v>276</v>
      </c>
      <c r="C24" s="9" t="s">
        <v>277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</row>
    <row r="25" spans="2:41">
      <c r="B25" s="27" t="s">
        <v>23</v>
      </c>
      <c r="C25" s="9" t="s">
        <v>121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</row>
    <row r="26" spans="2:41" s="5" customFormat="1">
      <c r="B26" s="26" t="s">
        <v>24</v>
      </c>
      <c r="C26" s="6" t="s">
        <v>122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</row>
    <row r="27" spans="2:41">
      <c r="B27" s="27" t="s">
        <v>164</v>
      </c>
      <c r="C27" s="9" t="s">
        <v>123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</row>
    <row r="28" spans="2:41" s="5" customFormat="1">
      <c r="B28" s="26" t="s">
        <v>1</v>
      </c>
      <c r="C28" s="6" t="s">
        <v>124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</row>
    <row r="29" spans="2:41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</row>
    <row r="30" spans="2:41" s="70" customFormat="1">
      <c r="B30" s="71" t="s">
        <v>25</v>
      </c>
      <c r="C30" s="72" t="s">
        <v>126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</row>
    <row r="31" spans="2:41" s="5" customFormat="1">
      <c r="B31" s="26" t="s">
        <v>128</v>
      </c>
      <c r="C31" s="6" t="s">
        <v>127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</row>
    <row r="32" spans="2:41">
      <c r="B32" s="27" t="s">
        <v>200</v>
      </c>
      <c r="C32" s="9" t="s">
        <v>235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</row>
    <row r="33" spans="2:41">
      <c r="B33" s="27" t="s">
        <v>249</v>
      </c>
      <c r="C33" s="9" t="s">
        <v>250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</row>
    <row r="34" spans="2:41" ht="21">
      <c r="B34" s="27" t="s">
        <v>230</v>
      </c>
      <c r="C34" s="9"/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</row>
    <row r="35" spans="2:41">
      <c r="B35" s="27" t="s">
        <v>247</v>
      </c>
      <c r="C35" s="27" t="s">
        <v>248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</row>
    <row r="36" spans="2:41" s="5" customFormat="1">
      <c r="B36" s="26" t="s">
        <v>129</v>
      </c>
      <c r="C36" s="6" t="s">
        <v>130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</row>
    <row r="37" spans="2:41" ht="21">
      <c r="B37" s="27" t="s">
        <v>231</v>
      </c>
      <c r="C37" s="9" t="s">
        <v>131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</row>
    <row r="38" spans="2:41">
      <c r="B38" s="27" t="s">
        <v>240</v>
      </c>
      <c r="C38" s="9" t="s">
        <v>241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</row>
    <row r="39" spans="2:41">
      <c r="B39" s="27" t="s">
        <v>278</v>
      </c>
      <c r="C39" s="9" t="s">
        <v>279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/>
    </row>
    <row r="40" spans="2:41">
      <c r="B40" s="27" t="s">
        <v>186</v>
      </c>
      <c r="C40" s="9" t="s">
        <v>187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</row>
    <row r="41" spans="2:41">
      <c r="B41" s="26" t="s">
        <v>3</v>
      </c>
      <c r="C41" s="6" t="s">
        <v>132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</row>
    <row r="42" spans="2:41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</row>
    <row r="43" spans="2:41" s="70" customFormat="1">
      <c r="B43" s="71" t="s">
        <v>26</v>
      </c>
      <c r="C43" s="72" t="s">
        <v>133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</row>
    <row r="44" spans="2:41" s="5" customFormat="1">
      <c r="B44" s="26" t="s">
        <v>128</v>
      </c>
      <c r="C44" s="6" t="s">
        <v>127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</row>
    <row r="45" spans="2:41">
      <c r="B45" s="27" t="s">
        <v>29</v>
      </c>
      <c r="C45" s="9" t="s">
        <v>208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</row>
    <row r="46" spans="2:41" ht="31.5">
      <c r="B46" s="27" t="s">
        <v>27</v>
      </c>
      <c r="C46" s="27" t="s">
        <v>139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</row>
    <row r="47" spans="2:41">
      <c r="B47" s="27" t="s">
        <v>307</v>
      </c>
      <c r="C47" s="27" t="s">
        <v>308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</row>
    <row r="48" spans="2:41" s="5" customFormat="1">
      <c r="B48" s="26" t="s">
        <v>129</v>
      </c>
      <c r="C48" s="26" t="s">
        <v>130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</row>
    <row r="49" spans="1:41" ht="21">
      <c r="B49" s="27" t="s">
        <v>201</v>
      </c>
      <c r="C49" s="27" t="s">
        <v>203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</row>
    <row r="50" spans="1:41">
      <c r="B50" s="27" t="s">
        <v>202</v>
      </c>
      <c r="C50" s="27" t="s">
        <v>204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</row>
    <row r="51" spans="1:41">
      <c r="B51" s="27" t="s">
        <v>28</v>
      </c>
      <c r="C51" s="9" t="s">
        <v>134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</row>
    <row r="52" spans="1:41">
      <c r="B52" s="27" t="s">
        <v>29</v>
      </c>
      <c r="C52" s="9" t="s">
        <v>135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</row>
    <row r="53" spans="1:41">
      <c r="B53" s="27" t="s">
        <v>280</v>
      </c>
      <c r="C53" s="9" t="s">
        <v>281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</row>
    <row r="54" spans="1:41" s="5" customFormat="1">
      <c r="B54" s="26" t="s">
        <v>2</v>
      </c>
      <c r="C54" s="6" t="s">
        <v>136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</row>
    <row r="55" spans="1:41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</row>
    <row r="56" spans="1:41" s="5" customFormat="1">
      <c r="B56" s="26" t="s">
        <v>30</v>
      </c>
      <c r="C56" s="6" t="s">
        <v>137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</row>
    <row r="57" spans="1:41" s="5" customFormat="1">
      <c r="B57" s="26" t="s">
        <v>140</v>
      </c>
      <c r="C57" s="6" t="s">
        <v>138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</row>
    <row r="58" spans="1:41" ht="21">
      <c r="B58" s="43" t="s">
        <v>286</v>
      </c>
      <c r="C58" s="44" t="s">
        <v>287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</row>
    <row r="60" spans="1:41">
      <c r="A60" s="23"/>
      <c r="D60" s="64" t="s">
        <v>300</v>
      </c>
    </row>
    <row r="61" spans="1:41">
      <c r="A61" s="23"/>
      <c r="D61" s="38" t="s">
        <v>301</v>
      </c>
    </row>
    <row r="62" spans="1:41">
      <c r="A62" s="23"/>
      <c r="D62" s="38" t="s">
        <v>302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2024-05-22T14:02:48Z</dcterms:modified>
</cp:coreProperties>
</file>