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.grabos\Documents\Q2 2026\na stronę\"/>
    </mc:Choice>
  </mc:AlternateContent>
  <xr:revisionPtr revIDLastSave="0" documentId="8_{26F284EC-ED7C-4B34-B9F6-33C12E62D90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ilans | Balance Sheet" sheetId="2" r:id="rId1"/>
    <sheet name="RZiS |P&amp;L" sheetId="4" r:id="rId2"/>
    <sheet name="Przepływy pieniężne| Cash_popr" sheetId="7" r:id="rId3"/>
  </sheets>
  <definedNames>
    <definedName name="_Toc103928371" localSheetId="2">'Przepływy pieniężne| Cash_popr'!$AE$6</definedName>
    <definedName name="_Toc103928411" localSheetId="2">'Przepływy pieniężne| Cash_popr'!$AE$33</definedName>
    <definedName name="_Toc103928417" localSheetId="2">'Przepływy pieniężne| Cash_popr'!$AE$35</definedName>
    <definedName name="_Toc103928420" localSheetId="2">'Przepływy pieniężne| Cash_popr'!$AE$42</definedName>
    <definedName name="_Toc103928424" localSheetId="2">'Przepływy pieniężne| Cash_popr'!$AE$50</definedName>
    <definedName name="_Toc103928427" localSheetId="2">'Przepływy pieniężne| Cash_popr'!$AE$52</definedName>
    <definedName name="_Toc103928430" localSheetId="2">'Przepływy pieniężne| Cash_popr'!$AE$51</definedName>
    <definedName name="_Toc103928433" localSheetId="2">'Przepływy pieniężne| Cash_popr'!$AE$55</definedName>
    <definedName name="_Toc127969804" localSheetId="2">'Przepływy pieniężne| Cash_popr'!$B$36</definedName>
    <definedName name="_Toc97582476" localSheetId="2">'Przepływy pieniężne| Cash_popr'!$AD$42</definedName>
    <definedName name="_Toc99026710" localSheetId="2">'Przepływy pieniężne| Cash_popr'!$AD$38</definedName>
    <definedName name="_Toc99026715" localSheetId="2">'Przepływy pieniężne| Cash_popr'!$B$35</definedName>
    <definedName name="_Toc99026716" localSheetId="2">'Przepływy pieniężne| Cash_popr'!$AD$35</definedName>
    <definedName name="_Toc99026738" localSheetId="2">'Przepływy pieniężne| Cash_popr'!$AD$55</definedName>
    <definedName name="OLE_LINK1" localSheetId="0">'Bilans | Balance Sheet'!$Y$7</definedName>
    <definedName name="OLE_LINK2" localSheetId="1">'RZiS |P&amp;L'!#REF!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45" i="7" l="1"/>
  <c r="AY49" i="7"/>
  <c r="AX49" i="7"/>
  <c r="AX37" i="7"/>
  <c r="M4" i="4" l="1"/>
  <c r="AF37" i="7"/>
  <c r="AC42" i="4" l="1"/>
  <c r="AB36" i="4"/>
  <c r="AE49" i="7" l="1"/>
  <c r="AE32" i="7"/>
  <c r="AE37" i="7"/>
  <c r="AD32" i="7"/>
  <c r="Y19" i="2"/>
  <c r="Y9" i="2"/>
  <c r="AD38" i="7"/>
  <c r="AD37" i="7" s="1"/>
  <c r="O55" i="7"/>
  <c r="H53" i="7"/>
  <c r="AD49" i="7"/>
  <c r="H49" i="7"/>
  <c r="O42" i="7"/>
  <c r="O27" i="7"/>
  <c r="O29" i="7" s="1"/>
  <c r="Y20" i="2" l="1"/>
  <c r="O57" i="7"/>
  <c r="AB17" i="4" l="1"/>
  <c r="AC12" i="4" l="1"/>
  <c r="AB12" i="4" s="1"/>
  <c r="X9" i="2"/>
  <c r="AB5" i="4"/>
  <c r="AB6" i="4"/>
  <c r="AB7" i="4"/>
  <c r="AB8" i="4"/>
  <c r="AB13" i="4"/>
  <c r="AB14" i="4"/>
  <c r="AB15" i="4"/>
  <c r="AB16" i="4"/>
  <c r="AB28" i="4"/>
  <c r="AB33" i="4"/>
  <c r="AB34" i="4"/>
  <c r="AB35" i="4"/>
  <c r="AB38" i="4"/>
  <c r="AB3" i="4"/>
  <c r="R51" i="2"/>
  <c r="R52" i="2" s="1"/>
  <c r="O20" i="2" l="1"/>
  <c r="N15" i="4" l="1"/>
  <c r="L19" i="2"/>
  <c r="L9" i="2"/>
  <c r="L20" i="2" l="1"/>
  <c r="N32" i="4"/>
  <c r="N37" i="4" l="1"/>
  <c r="N39" i="4" l="1"/>
  <c r="N4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tc={B99786A3-5B78-4274-846E-EEF53D01F2A4}</author>
  </authors>
  <commentList>
    <comment ref="W5" authorId="0" shapeId="0" xr:uid="{00000000-0006-0000-0000-000001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Grupa wykazała w skonsolidowanym sprawozdaniu finansowym za 3 kwartały 2021 roku pierwsze rozliczenie nabycia spółki zależnej Rortos. Na dzień 31.12.2021 dokonano aktualizacji rozpoznania, co miało wpływ na wartości pierwotnie ujęte w księgach Grupy.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tc={FECA865D-A1C4-4AE9-B956-CA4034185FCD}</author>
  </authors>
  <commentList>
    <comment ref="X42" authorId="0" shapeId="0" xr:uid="{00000000-0006-0000-0100-000001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 celu porównywalności danych, dla pozycji EBITDA skorygowana, Spółka dokonała przeliczenia wskaźnika za 2020 rok wg zasad obowiązujących w 2021 roku, tj. według definicji powtarzalnej EBITDY wyliczanej na potrzeby programu motywacyjnego. Z uwagi zmianę sposobu liczenia tego wskaźnika, poniżej Spółka prezentuje skorygowane dane po kwartałach.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mjurewicz</author>
  </authors>
  <commentList>
    <comment ref="AF1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mjurewicz:</t>
        </r>
        <r>
          <rPr>
            <sz val="9"/>
            <color indexed="81"/>
            <rFont val="Tahoma"/>
            <family val="2"/>
            <charset val="238"/>
          </rPr>
          <t xml:space="preserve">
wcześniej w "zmianie stanu zobowiązań"
previously in "change in liabilities and accrued expenses"</t>
        </r>
      </text>
    </comment>
    <comment ref="AG12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mjurewicz:</t>
        </r>
        <r>
          <rPr>
            <sz val="9"/>
            <color indexed="81"/>
            <rFont val="Tahoma"/>
            <family val="2"/>
            <charset val="238"/>
          </rPr>
          <t xml:space="preserve">
wcześniej w "zmianie stanu zobowiązań"
previously in "change in liabilities and accrued expenses"</t>
        </r>
      </text>
    </comment>
    <comment ref="AB35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mjurewicz:</t>
        </r>
        <r>
          <rPr>
            <sz val="9"/>
            <color indexed="81"/>
            <rFont val="Tahoma"/>
            <family val="2"/>
            <charset val="238"/>
          </rPr>
          <t xml:space="preserve">
Dokonano zmiany prezentacji nabytych środków pieniężnych Rortos w procesie akwizycji  względem sprawozdania finansowego za trzeci kwartał 2021 r. W powyższej tabeli ujęto je w jako wpływ gotówkowy, w sprawozdaniu wliczono je w wartość srodków pieniężnych na początek okresu (okres 07-09.2021). </t>
        </r>
      </text>
    </comment>
  </commentList>
</comments>
</file>

<file path=xl/sharedStrings.xml><?xml version="1.0" encoding="utf-8"?>
<sst xmlns="http://schemas.openxmlformats.org/spreadsheetml/2006/main" count="674" uniqueCount="341">
  <si>
    <t>Pozostałe aktywa trwałe</t>
  </si>
  <si>
    <t>Przepływy pieniężne netto z działalności operacyjnej</t>
  </si>
  <si>
    <t>Przepływy pieniężne netto z działalności finansowej</t>
  </si>
  <si>
    <t>Przepływy pieniężne netto z działalności inwestycyjnej</t>
  </si>
  <si>
    <t>EBITDA</t>
  </si>
  <si>
    <t>1Q 2018</t>
  </si>
  <si>
    <t>2Q 2018</t>
  </si>
  <si>
    <t>3Q 2018</t>
  </si>
  <si>
    <t>Przychody ze sprzedaży usług</t>
  </si>
  <si>
    <t>Pozostałe przychody operacyjne</t>
  </si>
  <si>
    <t>Koszty sprzedaży</t>
  </si>
  <si>
    <t>Koszty ogólnego zarządu</t>
  </si>
  <si>
    <t>Pozostałe koszty operacyjne</t>
  </si>
  <si>
    <t>Przychody finansowe</t>
  </si>
  <si>
    <t>Koszty finansowe</t>
  </si>
  <si>
    <t>Podatek dochodowy</t>
  </si>
  <si>
    <t>DZIAŁALNOŚĆ OPERACYJNA</t>
  </si>
  <si>
    <t>Korekty razem</t>
  </si>
  <si>
    <t>Amortyzacja</t>
  </si>
  <si>
    <t>Zmiana stanu należności</t>
  </si>
  <si>
    <t>Zmiana stanu zobowiązań, z wyjątkiem pozyczek i kredytów, zobowiązania CIT i dywidendy</t>
  </si>
  <si>
    <t>Zmiana stanu rozliczeń międzyokresowych czynnych</t>
  </si>
  <si>
    <t>Płatności w formie akcji</t>
  </si>
  <si>
    <t>Inne korekty</t>
  </si>
  <si>
    <t>Gotówka z działalności operacyjnej</t>
  </si>
  <si>
    <t>DZIAŁALNOŚCI INWESTYCYJNA</t>
  </si>
  <si>
    <t>DZIAŁALNOŚĆ FINANSOWA</t>
  </si>
  <si>
    <t>Wpływy netto z wydania udziałów (emisji akcji) i innych instrumentów kapitałowych oraz dopłat do kapitału</t>
  </si>
  <si>
    <t>Nabycie udziałów (akcji) własnych</t>
  </si>
  <si>
    <t>Dywidendy i inne wpłaty na rzecz właścicieli</t>
  </si>
  <si>
    <t>Przepływy pieniężne netto razem</t>
  </si>
  <si>
    <t>AKTYWA</t>
  </si>
  <si>
    <t>Aktywa trwałe</t>
  </si>
  <si>
    <t>Rzeczowe aktywa trwałe</t>
  </si>
  <si>
    <t>Wartości niematerialne</t>
  </si>
  <si>
    <t>Pozostałe aktywa finansowe</t>
  </si>
  <si>
    <t>Aktywa z tytułu odroczonego podatku dochodowego</t>
  </si>
  <si>
    <t>Aktywa trwałe razem</t>
  </si>
  <si>
    <t>Aktywa obrotowe</t>
  </si>
  <si>
    <t>Zapasy</t>
  </si>
  <si>
    <t>Należności handlowe</t>
  </si>
  <si>
    <t>Pozostałe należności</t>
  </si>
  <si>
    <t>Rozliczenia międzyokresowe</t>
  </si>
  <si>
    <t>Środki pieniężne i ich ekwiwalenty</t>
  </si>
  <si>
    <t>Aktywa obrotowe razem</t>
  </si>
  <si>
    <t>Suma aktywów</t>
  </si>
  <si>
    <t>PASYWA</t>
  </si>
  <si>
    <t>Kapitały własne</t>
  </si>
  <si>
    <t>Kapitał zakładowy</t>
  </si>
  <si>
    <t>Wynik finansowy bieżącego okresu</t>
  </si>
  <si>
    <t>Kapitały własne akcjonariuszy jednostki dominującej</t>
  </si>
  <si>
    <t>Kapitały własne ogółem</t>
  </si>
  <si>
    <t>Zobowiązania długoterminowe</t>
  </si>
  <si>
    <t>Rezerwy z tytułu odroczonego podatku dochodowego</t>
  </si>
  <si>
    <t>Zobowiązania długoterminowe razem</t>
  </si>
  <si>
    <t>Zobowiązania krótkoterminowe</t>
  </si>
  <si>
    <t>Zobowiązania handlowe</t>
  </si>
  <si>
    <t>Zobowiązania z tytułu bieżącego podatku dochodowego</t>
  </si>
  <si>
    <t>Pozostałe zobowiązania</t>
  </si>
  <si>
    <t>Pozostałe rezerwy</t>
  </si>
  <si>
    <t>Zobowiązania krótkoterminowe razem</t>
  </si>
  <si>
    <t xml:space="preserve">Suma zobowiązań </t>
  </si>
  <si>
    <t>Suma pasywów</t>
  </si>
  <si>
    <t>Revenues from sales of service</t>
  </si>
  <si>
    <t>Gross profit from sales</t>
  </si>
  <si>
    <t>Other operating revenues</t>
  </si>
  <si>
    <t>Selling costs</t>
  </si>
  <si>
    <t>General and administrative costs</t>
  </si>
  <si>
    <t>Other operating expenses</t>
  </si>
  <si>
    <t>Operating profit</t>
  </si>
  <si>
    <t>Financial revenues</t>
  </si>
  <si>
    <t>Financial expenses</t>
  </si>
  <si>
    <t>Profit before tax</t>
  </si>
  <si>
    <t>Income tax</t>
  </si>
  <si>
    <t>Net profit from continuing operations</t>
  </si>
  <si>
    <t>Net profit</t>
  </si>
  <si>
    <t>Fixed assets</t>
  </si>
  <si>
    <t>ASSETS</t>
  </si>
  <si>
    <t>Tangible assets</t>
  </si>
  <si>
    <t>Current assets</t>
  </si>
  <si>
    <t>Total fixed assets</t>
  </si>
  <si>
    <t>Intangibles</t>
  </si>
  <si>
    <t>Other fixed assets</t>
  </si>
  <si>
    <t>Other financial assets</t>
  </si>
  <si>
    <t xml:space="preserve">Deferred income tax assets </t>
  </si>
  <si>
    <t>Inventories</t>
  </si>
  <si>
    <t>Trade receivables</t>
  </si>
  <si>
    <t>Other receivables</t>
  </si>
  <si>
    <t>Prepaid expenses</t>
  </si>
  <si>
    <t>Cash and cash equivalents</t>
  </si>
  <si>
    <t>Total current assets</t>
  </si>
  <si>
    <t>Total assets</t>
  </si>
  <si>
    <t>EQUITY AND LIABILITIES</t>
  </si>
  <si>
    <t>Equity</t>
  </si>
  <si>
    <t>Share capital</t>
  </si>
  <si>
    <t>Retained earnings</t>
  </si>
  <si>
    <t>Net profit for the reporting period</t>
  </si>
  <si>
    <t>Equity attributable to equity holders of parent entity</t>
  </si>
  <si>
    <t>Capital of non-controlling interest</t>
  </si>
  <si>
    <t>Total equity</t>
  </si>
  <si>
    <t>Long-term liabilities</t>
  </si>
  <si>
    <t>Deferred income tax liabilities</t>
  </si>
  <si>
    <t>Total long-term liabilities</t>
  </si>
  <si>
    <t>Short-term liabilities</t>
  </si>
  <si>
    <t>Trade liabilities</t>
  </si>
  <si>
    <t>Current income tax liabilities</t>
  </si>
  <si>
    <t>Other liabilities</t>
  </si>
  <si>
    <t>Other provisions</t>
  </si>
  <si>
    <t>Total short-term liabilities</t>
  </si>
  <si>
    <t>Total equity and liabilities</t>
  </si>
  <si>
    <t>Total  liabilities</t>
  </si>
  <si>
    <t>OPERATING ACTIVITIES</t>
  </si>
  <si>
    <t>Total adjustments</t>
  </si>
  <si>
    <t>Depreciation</t>
  </si>
  <si>
    <t>Zyski/straty z tytułu różnic kursowych</t>
  </si>
  <si>
    <t>Change in receivables</t>
  </si>
  <si>
    <t>Change in provisions</t>
  </si>
  <si>
    <t>Foreign exchange gains (losses)</t>
  </si>
  <si>
    <t>Change in short-term liabilities excluding loans and credits, tax  liabilities and divdends</t>
  </si>
  <si>
    <t xml:space="preserve">Change in accruals  </t>
  </si>
  <si>
    <t>Other adjustments</t>
  </si>
  <si>
    <t>Cash flow from operating activities</t>
  </si>
  <si>
    <t>Income tax (paid)/reimbursed</t>
  </si>
  <si>
    <t>Net cash flows from operating activities</t>
  </si>
  <si>
    <t>Share-based payments</t>
  </si>
  <si>
    <t>INVESTMENT ACTIVITIES</t>
  </si>
  <si>
    <t>Inflows</t>
  </si>
  <si>
    <t>Wpływy</t>
  </si>
  <si>
    <t>Wydatki</t>
  </si>
  <si>
    <t>Outflows</t>
  </si>
  <si>
    <t>Purchases of intangibles and fixed assets</t>
  </si>
  <si>
    <t>Net cash flows from investment activities</t>
  </si>
  <si>
    <t>FINANCIAL ACTIVITIES</t>
  </si>
  <si>
    <t xml:space="preserve">Acquisition of own shares </t>
  </si>
  <si>
    <t>Dividend and other payments to shareholders</t>
  </si>
  <si>
    <t>Net cash flows from financial activities</t>
  </si>
  <si>
    <t>Total net cash flows</t>
  </si>
  <si>
    <t>Change in cash and cash equivalents on balance sheet</t>
  </si>
  <si>
    <t>Net inflows of issuing shares (issue of shares) and other capital instruments and additional payments to capital</t>
  </si>
  <si>
    <t>Bilansowa zmiana stanu środków pieniężnych</t>
  </si>
  <si>
    <t>Zysk przed opodatkowaniem</t>
  </si>
  <si>
    <t>Zysk brutto ze sprzedaży</t>
  </si>
  <si>
    <t>Zysk operacyjny</t>
  </si>
  <si>
    <t>Zysk brutto przed opodatkowaniem</t>
  </si>
  <si>
    <t>Zysk netto z działalności kontynuowanej</t>
  </si>
  <si>
    <t>Zysk netto</t>
  </si>
  <si>
    <t>Rozliczenia międzyokresowe przychodów</t>
  </si>
  <si>
    <t>Deferred income</t>
  </si>
  <si>
    <t>4Q 2018</t>
  </si>
  <si>
    <t>Zysk (strata) na utracie kontroli</t>
  </si>
  <si>
    <t>Profit (loss) on control loss</t>
  </si>
  <si>
    <t>Odpis aktualizujacy wartości niematerialne i prawne</t>
  </si>
  <si>
    <t>Write-down of intangible assets</t>
  </si>
  <si>
    <t>- deferred income</t>
  </si>
  <si>
    <t>Podatek dochodowy (zapłacony)/zwrócony</t>
  </si>
  <si>
    <t>Zmiana stanu rezerw i rozliczeń międzyokresowych biernych (bez rezerwy na podatek odroczony)</t>
  </si>
  <si>
    <t>Bilans (dane w PLN) - dane skonsolidowane</t>
  </si>
  <si>
    <t>Balance sheet  (data in PLN) - consolidated data</t>
  </si>
  <si>
    <t>Wybrane pozycje z RZiS (dane w PLN) - dane skonsolidowane</t>
  </si>
  <si>
    <t>Selected items of P&amp;L (data in PLN) - consolidated data</t>
  </si>
  <si>
    <t>Rachunek przepływów pieniężnych (dane w PLN) - dane skonsolidowane</t>
  </si>
  <si>
    <t>Cash Flows (data in PLN) - consolidated data</t>
  </si>
  <si>
    <t>note 1</t>
  </si>
  <si>
    <t>Company doesn't present split of revenue per game in previous years</t>
  </si>
  <si>
    <t>note 1:</t>
  </si>
  <si>
    <t>Spółka nie podawała przychodów w rozbiciu na gry w poprzednich sprawozdaniach finansowych.</t>
  </si>
  <si>
    <t>1Q 2017</t>
  </si>
  <si>
    <t>2Q 2017</t>
  </si>
  <si>
    <t>3Q 2017</t>
  </si>
  <si>
    <t>4Q 2017</t>
  </si>
  <si>
    <t>1Q 2019</t>
  </si>
  <si>
    <t>2Q 2019</t>
  </si>
  <si>
    <t>3Q 2019</t>
  </si>
  <si>
    <t>4Q 2019</t>
  </si>
  <si>
    <t>Koszt własny sprzedaży</t>
  </si>
  <si>
    <t>Costs of goods and services sold</t>
  </si>
  <si>
    <t>Udzielone pożyczki</t>
  </si>
  <si>
    <t>Loans granted</t>
  </si>
  <si>
    <t>Niepodzielony wynik finansowy</t>
  </si>
  <si>
    <t>1Q 2020</t>
  </si>
  <si>
    <t>Kapitał zapasowy ze sprzedaży udziałów powyżej ceny nominalnej</t>
  </si>
  <si>
    <t>Kapitał zapasowy utworzony z wyniku netto</t>
  </si>
  <si>
    <t>Kapitał z rozliczenia programu motywacyjnego</t>
  </si>
  <si>
    <t>Reserve capital from the sale of shares above face value</t>
  </si>
  <si>
    <t>Reserve capital created from net result</t>
  </si>
  <si>
    <t>Capital from the settlement of the incentive scheme</t>
  </si>
  <si>
    <t>Zobowiązania leasingowe</t>
  </si>
  <si>
    <t>Leasing liabilities</t>
  </si>
  <si>
    <t>Wycena zobowiązania leasingowego</t>
  </si>
  <si>
    <t>Valuation of the lease liability</t>
  </si>
  <si>
    <t>Spłata udzielonych pożyczek</t>
  </si>
  <si>
    <t>Płatności zobowiązań z tytułu umów leasingu finansowego</t>
  </si>
  <si>
    <t>Odsetki od leasingu</t>
  </si>
  <si>
    <t>Payment of liabilities under financial leasing agreements</t>
  </si>
  <si>
    <t>Interest on leasing</t>
  </si>
  <si>
    <t>2Q 2020</t>
  </si>
  <si>
    <t>3Q 2020</t>
  </si>
  <si>
    <t>4Q 2020</t>
  </si>
  <si>
    <t>Dividends</t>
  </si>
  <si>
    <t>Odsetki i udziały w zyskach (dywidendy)</t>
  </si>
  <si>
    <t>Interest and shares in profits (dividends)</t>
  </si>
  <si>
    <t>Adjusted EBITDA</t>
  </si>
  <si>
    <t>n/a</t>
  </si>
  <si>
    <t>Różnice kursowe z przeliczenia sprawozdań jednostek zagranicznych</t>
  </si>
  <si>
    <t>Foreign exchange differences on translation of statements of foreign operations</t>
  </si>
  <si>
    <t>Zyski zatrzymane</t>
  </si>
  <si>
    <t>Undistributed financial result</t>
  </si>
  <si>
    <t>Zmiana stanu zobowiązań i rozliczeń międzyokresowych biernych</t>
  </si>
  <si>
    <t>Change in liabilities and accrued expenses</t>
  </si>
  <si>
    <t>EBITDA skorygowana</t>
  </si>
  <si>
    <t>1Q 2021</t>
  </si>
  <si>
    <t>Aktywa z tytułu umów z klientami</t>
  </si>
  <si>
    <t>Zmiana stanu zobowiązań z tytułu umów z klientami</t>
  </si>
  <si>
    <t>Zmiana stanu aktywów z tytułu umów z klientami</t>
  </si>
  <si>
    <t>2Q 2021</t>
  </si>
  <si>
    <t>3Q 2021</t>
  </si>
  <si>
    <t>4Q 2021</t>
  </si>
  <si>
    <t>Pozostałe zobowiązania długoterminowe</t>
  </si>
  <si>
    <t>Nabycie udziałów – wpłata środków pieniężnych nabytej spółki</t>
  </si>
  <si>
    <t>Nabycie wartości niematerialnych oraz rzeczowych aktywów trwałych oraz nabycie udziałów</t>
  </si>
  <si>
    <t>Rezerwa na świadczenia pracownicze</t>
  </si>
  <si>
    <t>Zysk (strata) z tyt. udziału w jednostkach stowarzyszonych</t>
  </si>
  <si>
    <t>Profit (loss) on profit (loss) of associates</t>
  </si>
  <si>
    <t>Loans' repayment</t>
  </si>
  <si>
    <t>Akcje własne</t>
  </si>
  <si>
    <t>company's shares</t>
  </si>
  <si>
    <t>Strata na jednostkach stowarzyszonych</t>
  </si>
  <si>
    <t>Loss per associated entity</t>
  </si>
  <si>
    <t>Nabycie udziałów</t>
  </si>
  <si>
    <t>Share acquisition</t>
  </si>
  <si>
    <t>Interest on liabilities (Rortos)</t>
  </si>
  <si>
    <t>4Q 2021 - note 2</t>
  </si>
  <si>
    <t>note 2:</t>
  </si>
  <si>
    <t xml:space="preserve">The Group reported in the consolidated financial statements for the 3 quarters 2021 the first settlement of the acquisition of the subsidiary Rortos. </t>
  </si>
  <si>
    <t>Grupa wykazała w skonsolidowanym sprawozdaniu finansowym za 3 kwartały 2021 roku pierwsze rozliczenie nabycia spółki zależnej Rortos. The quarterly amounts are consistent with the amounts presented in the annual financial statements for 2021.</t>
  </si>
  <si>
    <t>Zbycie WNiP oraz rzeczowych aktywów trwałych</t>
  </si>
  <si>
    <t>Profit on sales of intangible and tangible fixed assets</t>
  </si>
  <si>
    <t>Odsetki od pożyczek</t>
  </si>
  <si>
    <t>Loans' interest</t>
  </si>
  <si>
    <t>Należność z tytułu bieżącego podatku dochodowego</t>
  </si>
  <si>
    <t>Current income tax receivable</t>
  </si>
  <si>
    <t>Contract assets with customers</t>
  </si>
  <si>
    <t>Rezerwa z tytułu podatku dochodowego</t>
  </si>
  <si>
    <t>Provision for income tax</t>
  </si>
  <si>
    <t>- w tym odpisy aktualizujące</t>
  </si>
  <si>
    <t>- w tym pozostałe koszty operacyjne</t>
  </si>
  <si>
    <t>- w tym koszty marketingu</t>
  </si>
  <si>
    <t>- w tym koszty prowizji</t>
  </si>
  <si>
    <t>- w tym pozostałe koszty sprzedaży</t>
  </si>
  <si>
    <t>Spółka nie podawała kosztów w rozbiciu na szczegóły w poprzednich sprawozdaniach finansowych.</t>
  </si>
  <si>
    <t>Company doesn't present split of detailed costs in previous years</t>
  </si>
  <si>
    <t>-- including marketing costs</t>
  </si>
  <si>
    <t>- including commission costs</t>
  </si>
  <si>
    <t>- including other selling costs</t>
  </si>
  <si>
    <t>note 3</t>
  </si>
  <si>
    <t>- including impairment losses</t>
  </si>
  <si>
    <t>- including other operating costs</t>
  </si>
  <si>
    <t>1Q 2023</t>
  </si>
  <si>
    <t>Other long-term liabilities</t>
  </si>
  <si>
    <t>Employee provisions</t>
  </si>
  <si>
    <t>- including severance costs</t>
  </si>
  <si>
    <t>- w tym odprawy pracownicze</t>
  </si>
  <si>
    <t>Strata / Zysk ze sprzedaży środków trwałych</t>
  </si>
  <si>
    <t>Loss / Profit from the sale of fixed assets</t>
  </si>
  <si>
    <t>Płatność z tytułu Earn-Out</t>
  </si>
  <si>
    <t>Earn-out payment</t>
  </si>
  <si>
    <t>Inne wydatki finansowe</t>
  </si>
  <si>
    <t>Other financial expenses</t>
  </si>
  <si>
    <t>2Q 2023</t>
  </si>
  <si>
    <t>3Q 2023</t>
  </si>
  <si>
    <t>4Q 2023</t>
  </si>
  <si>
    <t>Interest</t>
  </si>
  <si>
    <t>Zmiana stanu środków pieniężnych z tytułu różnic kursowych i naliczonych odsetek</t>
  </si>
  <si>
    <t>Change in cash due to foreign exchange differences and interest</t>
  </si>
  <si>
    <t>Odsetki od zobowiązań (Rortos)</t>
  </si>
  <si>
    <t>Odsetki zapłacone od leasingu</t>
  </si>
  <si>
    <t>Odsetki naliczone od lokat</t>
  </si>
  <si>
    <t>1Q 2022
[dane przekształcone]</t>
  </si>
  <si>
    <t>2Q 2022
[dane przekształcone]</t>
  </si>
  <si>
    <t>3Q 2022
[dane przekształcone]</t>
  </si>
  <si>
    <t>4Q 2022
[dane przekształcone]</t>
  </si>
  <si>
    <t>2022
[dane przekształcone]</t>
  </si>
  <si>
    <t>31.03.2022
[dane przekształcone]</t>
  </si>
  <si>
    <t>30.06.2022
[dane przekształcone]</t>
  </si>
  <si>
    <t>30.09.2022
[dane przekształcone]</t>
  </si>
  <si>
    <t>31.12.2022
[dane przekształcone]</t>
  </si>
  <si>
    <t>[dane przekształcone]</t>
  </si>
  <si>
    <t>Spółka dokonała przekształcenia danych finansowych za rok 2022 - więcej informacji w Sprawozdaniu Finansowym w sekcji  "6.Korekta danych za 2022 rok oraz bilansu otwarcia"</t>
  </si>
  <si>
    <t>The company has transformed the financial data for 2022 - more information in the Financial Statements in section "6. Correction of data for 2022 and the opening balance"</t>
  </si>
  <si>
    <t>31.03.2023
[dane przekształcone]</t>
  </si>
  <si>
    <t>30.09.2023
[dane przekształcone]</t>
  </si>
  <si>
    <t>30.06.2023
[dane przekształcone]</t>
  </si>
  <si>
    <t>1Q 2024</t>
  </si>
  <si>
    <t>Inne wpływy finansowe</t>
  </si>
  <si>
    <t>Other financial inflows</t>
  </si>
  <si>
    <t>- bookings</t>
  </si>
  <si>
    <t>- płatności z gier</t>
  </si>
  <si>
    <t>-przychód odroczony w czasie</t>
  </si>
  <si>
    <t xml:space="preserve">   - w tym Fishing Clash</t>
  </si>
  <si>
    <t xml:space="preserve">   - w tym Let's Fish</t>
  </si>
  <si>
    <t xml:space="preserve">   - w tym Wild Hunt</t>
  </si>
  <si>
    <t xml:space="preserve">   - w tym Hunting Clash</t>
  </si>
  <si>
    <t xml:space="preserve">   - w tym Wings of Heroes</t>
  </si>
  <si>
    <t xml:space="preserve">   - w tym pozostałe tytuły</t>
  </si>
  <si>
    <t xml:space="preserve">   - from Fishing Clash</t>
  </si>
  <si>
    <t xml:space="preserve">   - from Let's Fish</t>
  </si>
  <si>
    <t xml:space="preserve">   - from Wild Hunt</t>
  </si>
  <si>
    <t xml:space="preserve">   -from Hunting Clash</t>
  </si>
  <si>
    <t xml:space="preserve">   -from Wings of heroes</t>
  </si>
  <si>
    <t xml:space="preserve">   - from other titles</t>
  </si>
  <si>
    <t>2Q 2024</t>
  </si>
  <si>
    <t>3Q 2024</t>
  </si>
  <si>
    <t>Kapitał udziałowców niekontrolujących</t>
  </si>
  <si>
    <t>4Q 2024</t>
  </si>
  <si>
    <t xml:space="preserve">   - w tym RFS</t>
  </si>
  <si>
    <t xml:space="preserve">   -from RFS</t>
  </si>
  <si>
    <t>1Q 2025</t>
  </si>
  <si>
    <t>Change in liabilities from contracts with customers</t>
  </si>
  <si>
    <t>Change in assets from contracts with customers</t>
  </si>
  <si>
    <t>Acquisition of shares - payment of cash to the acquired company</t>
  </si>
  <si>
    <t>2Q 2025</t>
  </si>
  <si>
    <t>Interest accrued on deposits</t>
  </si>
  <si>
    <t>n/a*</t>
  </si>
  <si>
    <t>Gra istniała w 2021, jednak rozbicie gier Rortos po tytułach Spółka zaczęła stosować od 2022.</t>
  </si>
  <si>
    <t>The game existed in 2021, but the company began to present Rortos games by titles from 2022.</t>
  </si>
  <si>
    <t>3Q 2025</t>
  </si>
  <si>
    <t xml:space="preserve">   - w tym Trophy Hunter</t>
  </si>
  <si>
    <t xml:space="preserve">   -from Trophy Hunter</t>
  </si>
  <si>
    <t xml:space="preserve">   - Fishing Clash</t>
  </si>
  <si>
    <t>- Hunting Clash</t>
  </si>
  <si>
    <t>- Airline Commander</t>
  </si>
  <si>
    <t>- Trophy Hunter</t>
  </si>
  <si>
    <t>-Wings of Heroes</t>
  </si>
  <si>
    <t>- pozostałe tytuły</t>
  </si>
  <si>
    <t xml:space="preserve">  - Fishing Clash</t>
  </si>
  <si>
    <t>- other titles</t>
  </si>
  <si>
    <t>4Q 2025</t>
  </si>
  <si>
    <t>1Q 2026</t>
  </si>
  <si>
    <t>2Q 2026</t>
  </si>
  <si>
    <t>Zysk/Strata z tytułu wyceny funduszy</t>
  </si>
  <si>
    <t>Gain/Loss on Fund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</si>
</sst>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0"/>
    <numFmt numFmtId="165" formatCode="_-* #,##0.00\ &quot;€&quot;_-;\-* #,##0.00\ &quot;€&quot;_-;_-* &quot;-&quot;??\ &quot;€&quot;_-;_-@_-"/>
    <numFmt numFmtId="166" formatCode="0.0%"/>
  </numFmts>
  <fonts count="27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i/>
      <sz val="8"/>
      <color theme="4" tint="-0.499984740745262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i/>
      <sz val="8"/>
      <color theme="4" tint="-0.499984740745262"/>
      <name val="Calibri"/>
      <family val="2"/>
      <charset val="238"/>
      <scheme val="minor"/>
    </font>
    <font>
      <b/>
      <sz val="8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Tms Rmn PL"/>
      <family val="1"/>
      <charset val="238"/>
    </font>
    <font>
      <u/>
      <sz val="10"/>
      <color theme="10"/>
      <name val="Tms Rmn PL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7">
    <xf numFmtId="0" fontId="0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18" fillId="0" borderId="0"/>
    <xf numFmtId="9" fontId="17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2" fillId="0" borderId="0"/>
    <xf numFmtId="0" fontId="23" fillId="0" borderId="0"/>
    <xf numFmtId="0" fontId="19" fillId="0" borderId="0"/>
    <xf numFmtId="0" fontId="24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" fillId="0" borderId="0"/>
    <xf numFmtId="0" fontId="19" fillId="0" borderId="0"/>
    <xf numFmtId="0" fontId="19" fillId="0" borderId="0"/>
    <xf numFmtId="0" fontId="17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43" fontId="17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7" fillId="0" borderId="0"/>
    <xf numFmtId="0" fontId="26" fillId="0" borderId="0"/>
    <xf numFmtId="43" fontId="17" fillId="0" borderId="0" applyFon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3" fontId="6" fillId="0" borderId="3" xfId="1" applyNumberFormat="1" applyFont="1" applyBorder="1" applyAlignment="1">
      <alignment vertical="center"/>
    </xf>
    <xf numFmtId="3" fontId="6" fillId="0" borderId="0" xfId="1" applyNumberFormat="1" applyFont="1" applyAlignment="1">
      <alignment vertical="center"/>
    </xf>
    <xf numFmtId="0" fontId="5" fillId="0" borderId="0" xfId="1" applyFont="1" applyAlignment="1">
      <alignment horizontal="left" vertical="center"/>
    </xf>
    <xf numFmtId="3" fontId="5" fillId="0" borderId="3" xfId="1" applyNumberFormat="1" applyFont="1" applyBorder="1" applyAlignment="1">
      <alignment vertical="center"/>
    </xf>
    <xf numFmtId="3" fontId="5" fillId="0" borderId="0" xfId="1" applyNumberFormat="1" applyFont="1" applyAlignment="1">
      <alignment vertical="center"/>
    </xf>
    <xf numFmtId="14" fontId="6" fillId="0" borderId="1" xfId="1" quotePrefix="1" applyNumberFormat="1" applyFont="1" applyBorder="1" applyAlignment="1">
      <alignment horizontal="left" vertical="center"/>
    </xf>
    <xf numFmtId="14" fontId="6" fillId="0" borderId="0" xfId="1" quotePrefix="1" applyNumberFormat="1" applyFont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3" fontId="6" fillId="0" borderId="1" xfId="1" applyNumberFormat="1" applyFont="1" applyBorder="1" applyAlignment="1">
      <alignment vertical="center"/>
    </xf>
    <xf numFmtId="3" fontId="7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3" fontId="5" fillId="0" borderId="1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>
      <alignment vertical="center" wrapText="1"/>
    </xf>
    <xf numFmtId="14" fontId="6" fillId="0" borderId="0" xfId="1" quotePrefix="1" applyNumberFormat="1" applyFont="1" applyAlignment="1">
      <alignment horizontal="left" vertical="center"/>
    </xf>
    <xf numFmtId="14" fontId="6" fillId="3" borderId="2" xfId="1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3" fontId="5" fillId="3" borderId="5" xfId="1" applyNumberFormat="1" applyFont="1" applyFill="1" applyBorder="1" applyAlignment="1">
      <alignment vertical="center"/>
    </xf>
    <xf numFmtId="0" fontId="6" fillId="0" borderId="7" xfId="1" applyFont="1" applyBorder="1" applyAlignment="1">
      <alignment horizontal="left" vertical="center"/>
    </xf>
    <xf numFmtId="14" fontId="6" fillId="3" borderId="1" xfId="1" applyNumberFormat="1" applyFont="1" applyFill="1" applyBorder="1" applyAlignment="1">
      <alignment horizontal="right" vertical="center"/>
    </xf>
    <xf numFmtId="3" fontId="7" fillId="3" borderId="5" xfId="1" applyNumberFormat="1" applyFont="1" applyFill="1" applyBorder="1" applyAlignment="1">
      <alignment vertical="center"/>
    </xf>
    <xf numFmtId="3" fontId="6" fillId="0" borderId="7" xfId="1" applyNumberFormat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3" fontId="6" fillId="3" borderId="5" xfId="1" applyNumberFormat="1" applyFont="1" applyFill="1" applyBorder="1" applyAlignment="1">
      <alignment vertical="center"/>
    </xf>
    <xf numFmtId="3" fontId="6" fillId="0" borderId="8" xfId="1" applyNumberFormat="1" applyFont="1" applyBorder="1" applyAlignment="1">
      <alignment vertical="center"/>
    </xf>
    <xf numFmtId="3" fontId="6" fillId="0" borderId="6" xfId="1" applyNumberFormat="1" applyFont="1" applyBorder="1" applyAlignment="1">
      <alignment vertical="center"/>
    </xf>
    <xf numFmtId="0" fontId="11" fillId="0" borderId="0" xfId="1" quotePrefix="1" applyFont="1" applyAlignment="1">
      <alignment horizontal="left" vertical="center"/>
    </xf>
    <xf numFmtId="3" fontId="11" fillId="3" borderId="2" xfId="1" applyNumberFormat="1" applyFont="1" applyFill="1" applyBorder="1" applyAlignment="1">
      <alignment vertical="center"/>
    </xf>
    <xf numFmtId="3" fontId="11" fillId="0" borderId="3" xfId="1" applyNumberFormat="1" applyFont="1" applyBorder="1" applyAlignment="1">
      <alignment vertical="center"/>
    </xf>
    <xf numFmtId="3" fontId="11" fillId="0" borderId="0" xfId="1" applyNumberFormat="1" applyFont="1" applyAlignment="1">
      <alignment vertical="center"/>
    </xf>
    <xf numFmtId="3" fontId="11" fillId="0" borderId="1" xfId="1" applyNumberFormat="1" applyFont="1" applyBorder="1" applyAlignment="1">
      <alignment vertical="center"/>
    </xf>
    <xf numFmtId="0" fontId="5" fillId="0" borderId="7" xfId="1" applyFont="1" applyBorder="1" applyAlignment="1">
      <alignment horizontal="left" vertical="center" wrapText="1"/>
    </xf>
    <xf numFmtId="0" fontId="5" fillId="0" borderId="7" xfId="1" quotePrefix="1" applyFont="1" applyBorder="1" applyAlignment="1">
      <alignment horizontal="left" vertical="center"/>
    </xf>
    <xf numFmtId="3" fontId="5" fillId="0" borderId="8" xfId="1" applyNumberFormat="1" applyFont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7" fillId="3" borderId="0" xfId="1" applyNumberFormat="1" applyFont="1" applyFill="1" applyAlignment="1">
      <alignment vertical="center"/>
    </xf>
    <xf numFmtId="3" fontId="7" fillId="3" borderId="3" xfId="1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3" fontId="6" fillId="3" borderId="6" xfId="1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3" fontId="8" fillId="3" borderId="3" xfId="1" applyNumberFormat="1" applyFont="1" applyFill="1" applyBorder="1" applyAlignment="1">
      <alignment vertical="center"/>
    </xf>
    <xf numFmtId="3" fontId="8" fillId="3" borderId="2" xfId="1" applyNumberFormat="1" applyFont="1" applyFill="1" applyBorder="1" applyAlignment="1">
      <alignment vertical="center"/>
    </xf>
    <xf numFmtId="3" fontId="8" fillId="3" borderId="5" xfId="1" applyNumberFormat="1" applyFont="1" applyFill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3" fontId="12" fillId="3" borderId="1" xfId="1" applyNumberFormat="1" applyFont="1" applyFill="1" applyBorder="1" applyAlignment="1">
      <alignment vertical="center"/>
    </xf>
    <xf numFmtId="3" fontId="12" fillId="3" borderId="2" xfId="1" applyNumberFormat="1" applyFont="1" applyFill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3" fontId="12" fillId="3" borderId="3" xfId="1" applyNumberFormat="1" applyFont="1" applyFill="1" applyBorder="1" applyAlignment="1">
      <alignment vertical="center"/>
    </xf>
    <xf numFmtId="0" fontId="14" fillId="0" borderId="0" xfId="1" quotePrefix="1" applyFont="1" applyAlignment="1">
      <alignment horizontal="left" vertical="center"/>
    </xf>
    <xf numFmtId="3" fontId="11" fillId="3" borderId="2" xfId="1" applyNumberFormat="1" applyFont="1" applyFill="1" applyBorder="1" applyAlignment="1">
      <alignment horizontal="right" vertical="center"/>
    </xf>
    <xf numFmtId="0" fontId="15" fillId="0" borderId="9" xfId="1" applyFont="1" applyBorder="1" applyAlignment="1">
      <alignment horizontal="left" vertical="center" wrapText="1"/>
    </xf>
    <xf numFmtId="0" fontId="15" fillId="0" borderId="9" xfId="1" applyFont="1" applyBorder="1" applyAlignment="1">
      <alignment horizontal="left" vertical="center"/>
    </xf>
    <xf numFmtId="0" fontId="15" fillId="3" borderId="4" xfId="1" applyFont="1" applyFill="1" applyBorder="1" applyAlignment="1">
      <alignment horizontal="left" vertical="center"/>
    </xf>
    <xf numFmtId="0" fontId="15" fillId="0" borderId="10" xfId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7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/>
    </xf>
    <xf numFmtId="0" fontId="15" fillId="3" borderId="5" xfId="1" applyFont="1" applyFill="1" applyBorder="1" applyAlignment="1">
      <alignment horizontal="left" vertical="center"/>
    </xf>
    <xf numFmtId="0" fontId="15" fillId="0" borderId="8" xfId="1" applyFont="1" applyBorder="1" applyAlignment="1">
      <alignment horizontal="left" vertical="center"/>
    </xf>
    <xf numFmtId="4" fontId="6" fillId="0" borderId="1" xfId="1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4" fontId="7" fillId="3" borderId="2" xfId="1" applyNumberFormat="1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3" fontId="5" fillId="0" borderId="2" xfId="1" applyNumberFormat="1" applyFont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0" fontId="12" fillId="0" borderId="2" xfId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3" fontId="6" fillId="0" borderId="5" xfId="1" applyNumberFormat="1" applyFont="1" applyBorder="1" applyAlignment="1">
      <alignment vertical="center"/>
    </xf>
    <xf numFmtId="3" fontId="6" fillId="4" borderId="2" xfId="1" applyNumberFormat="1" applyFont="1" applyFill="1" applyBorder="1" applyAlignment="1">
      <alignment vertical="center"/>
    </xf>
    <xf numFmtId="3" fontId="5" fillId="4" borderId="2" xfId="1" applyNumberFormat="1" applyFont="1" applyFill="1" applyBorder="1" applyAlignment="1">
      <alignment vertical="center"/>
    </xf>
    <xf numFmtId="0" fontId="15" fillId="4" borderId="4" xfId="1" applyFont="1" applyFill="1" applyBorder="1" applyAlignment="1">
      <alignment horizontal="left" vertical="center"/>
    </xf>
    <xf numFmtId="0" fontId="15" fillId="4" borderId="5" xfId="1" applyFont="1" applyFill="1" applyBorder="1" applyAlignment="1">
      <alignment horizontal="left" vertical="center"/>
    </xf>
    <xf numFmtId="3" fontId="5" fillId="4" borderId="5" xfId="1" applyNumberFormat="1" applyFont="1" applyFill="1" applyBorder="1" applyAlignment="1">
      <alignment vertical="center"/>
    </xf>
    <xf numFmtId="0" fontId="15" fillId="0" borderId="5" xfId="1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" fontId="6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0" fontId="15" fillId="0" borderId="4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0" fillId="4" borderId="0" xfId="0" applyNumberFormat="1" applyFill="1" applyAlignment="1">
      <alignment vertical="center"/>
    </xf>
    <xf numFmtId="4" fontId="6" fillId="4" borderId="0" xfId="1" applyNumberFormat="1" applyFont="1" applyFill="1" applyAlignment="1">
      <alignment vertical="center"/>
    </xf>
    <xf numFmtId="164" fontId="6" fillId="4" borderId="0" xfId="1" applyNumberFormat="1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right" vertical="center"/>
    </xf>
    <xf numFmtId="3" fontId="5" fillId="4" borderId="0" xfId="1" applyNumberFormat="1" applyFont="1" applyFill="1" applyAlignment="1">
      <alignment vertical="center"/>
    </xf>
    <xf numFmtId="0" fontId="0" fillId="4" borderId="6" xfId="0" applyFill="1" applyBorder="1" applyAlignment="1">
      <alignment vertical="center"/>
    </xf>
    <xf numFmtId="14" fontId="6" fillId="4" borderId="0" xfId="1" quotePrefix="1" applyNumberFormat="1" applyFont="1" applyFill="1" applyAlignment="1">
      <alignment vertical="center"/>
    </xf>
    <xf numFmtId="14" fontId="6" fillId="0" borderId="10" xfId="1" quotePrefix="1" applyNumberFormat="1" applyFont="1" applyBorder="1" applyAlignment="1">
      <alignment horizontal="left" vertical="center" wrapText="1"/>
    </xf>
    <xf numFmtId="14" fontId="6" fillId="0" borderId="9" xfId="1" quotePrefix="1" applyNumberFormat="1" applyFont="1" applyBorder="1" applyAlignment="1">
      <alignment horizontal="left" vertical="center"/>
    </xf>
    <xf numFmtId="0" fontId="6" fillId="3" borderId="4" xfId="1" applyFont="1" applyFill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6" fillId="4" borderId="4" xfId="1" applyFont="1" applyFill="1" applyBorder="1" applyAlignment="1">
      <alignment horizontal="right" vertical="center"/>
    </xf>
    <xf numFmtId="0" fontId="6" fillId="0" borderId="4" xfId="1" applyFont="1" applyBorder="1" applyAlignment="1">
      <alignment horizontal="right" vertical="center"/>
    </xf>
    <xf numFmtId="3" fontId="5" fillId="5" borderId="2" xfId="1" applyNumberFormat="1" applyFont="1" applyFill="1" applyBorder="1" applyAlignment="1">
      <alignment vertical="center"/>
    </xf>
    <xf numFmtId="3" fontId="6" fillId="4" borderId="5" xfId="1" applyNumberFormat="1" applyFont="1" applyFill="1" applyBorder="1" applyAlignment="1">
      <alignment vertical="center"/>
    </xf>
    <xf numFmtId="3" fontId="12" fillId="4" borderId="2" xfId="1" applyNumberFormat="1" applyFont="1" applyFill="1" applyBorder="1" applyAlignment="1">
      <alignment vertical="center"/>
    </xf>
    <xf numFmtId="3" fontId="7" fillId="4" borderId="2" xfId="1" applyNumberFormat="1" applyFont="1" applyFill="1" applyBorder="1" applyAlignment="1">
      <alignment vertical="center"/>
    </xf>
    <xf numFmtId="3" fontId="8" fillId="4" borderId="2" xfId="1" applyNumberFormat="1" applyFont="1" applyFill="1" applyBorder="1" applyAlignment="1">
      <alignment vertical="center"/>
    </xf>
    <xf numFmtId="3" fontId="7" fillId="4" borderId="5" xfId="1" applyNumberFormat="1" applyFont="1" applyFill="1" applyBorder="1" applyAlignment="1">
      <alignment vertical="center"/>
    </xf>
    <xf numFmtId="3" fontId="8" fillId="4" borderId="5" xfId="1" applyNumberFormat="1" applyFont="1" applyFill="1" applyBorder="1" applyAlignment="1">
      <alignment vertical="center"/>
    </xf>
    <xf numFmtId="3" fontId="8" fillId="0" borderId="2" xfId="1" applyNumberFormat="1" applyFont="1" applyBorder="1" applyAlignment="1">
      <alignment vertical="center"/>
    </xf>
    <xf numFmtId="3" fontId="11" fillId="0" borderId="2" xfId="1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3" fontId="7" fillId="3" borderId="2" xfId="1" applyNumberFormat="1" applyFont="1" applyFill="1" applyBorder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3" fontId="11" fillId="0" borderId="1" xfId="1" applyNumberFormat="1" applyFont="1" applyBorder="1" applyAlignment="1">
      <alignment horizontal="right" vertical="center"/>
    </xf>
    <xf numFmtId="3" fontId="11" fillId="0" borderId="2" xfId="1" applyNumberFormat="1" applyFont="1" applyBorder="1" applyAlignment="1">
      <alignment horizontal="right" vertical="center"/>
    </xf>
    <xf numFmtId="0" fontId="6" fillId="0" borderId="4" xfId="1" applyFont="1" applyBorder="1" applyAlignment="1">
      <alignment horizontal="right" vertical="center" wrapText="1"/>
    </xf>
    <xf numFmtId="0" fontId="6" fillId="3" borderId="4" xfId="1" applyFont="1" applyFill="1" applyBorder="1" applyAlignment="1">
      <alignment horizontal="right" vertical="center" wrapText="1"/>
    </xf>
    <xf numFmtId="14" fontId="6" fillId="4" borderId="2" xfId="1" applyNumberFormat="1" applyFont="1" applyFill="1" applyBorder="1" applyAlignment="1">
      <alignment horizontal="right" vertical="center" wrapText="1"/>
    </xf>
    <xf numFmtId="14" fontId="6" fillId="3" borderId="2" xfId="1" applyNumberFormat="1" applyFont="1" applyFill="1" applyBorder="1" applyAlignment="1">
      <alignment horizontal="right" vertical="center" wrapText="1"/>
    </xf>
    <xf numFmtId="3" fontId="14" fillId="3" borderId="2" xfId="1" applyNumberFormat="1" applyFont="1" applyFill="1" applyBorder="1" applyAlignment="1">
      <alignment horizontal="right" vertical="center"/>
    </xf>
    <xf numFmtId="3" fontId="14" fillId="0" borderId="3" xfId="1" applyNumberFormat="1" applyFont="1" applyBorder="1" applyAlignment="1">
      <alignment vertical="center"/>
    </xf>
    <xf numFmtId="3" fontId="14" fillId="0" borderId="0" xfId="1" applyNumberFormat="1" applyFont="1" applyAlignment="1">
      <alignment vertical="center"/>
    </xf>
    <xf numFmtId="3" fontId="14" fillId="0" borderId="1" xfId="1" applyNumberFormat="1" applyFont="1" applyBorder="1" applyAlignment="1">
      <alignment vertical="center"/>
    </xf>
    <xf numFmtId="3" fontId="14" fillId="3" borderId="2" xfId="1" applyNumberFormat="1" applyFont="1" applyFill="1" applyBorder="1" applyAlignment="1">
      <alignment vertical="center"/>
    </xf>
    <xf numFmtId="3" fontId="14" fillId="0" borderId="2" xfId="1" applyNumberFormat="1" applyFont="1" applyBorder="1" applyAlignment="1">
      <alignment vertical="center"/>
    </xf>
    <xf numFmtId="3" fontId="14" fillId="0" borderId="0" xfId="1" applyNumberFormat="1" applyFont="1" applyAlignment="1">
      <alignment horizontal="right" vertical="center"/>
    </xf>
    <xf numFmtId="3" fontId="14" fillId="0" borderId="2" xfId="1" applyNumberFormat="1" applyFont="1" applyBorder="1" applyAlignment="1">
      <alignment horizontal="right" vertical="center"/>
    </xf>
    <xf numFmtId="3" fontId="14" fillId="0" borderId="0" xfId="1" applyNumberFormat="1" applyFont="1" applyAlignment="1">
      <alignment horizontal="left" vertical="center"/>
    </xf>
    <xf numFmtId="0" fontId="6" fillId="0" borderId="12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vertical="center"/>
    </xf>
    <xf numFmtId="3" fontId="14" fillId="0" borderId="1" xfId="1" applyNumberFormat="1" applyFont="1" applyBorder="1" applyAlignment="1">
      <alignment horizontal="right" vertical="center"/>
    </xf>
    <xf numFmtId="166" fontId="0" fillId="0" borderId="0" xfId="0" applyNumberFormat="1" applyAlignment="1">
      <alignment vertical="center"/>
    </xf>
    <xf numFmtId="3" fontId="3" fillId="0" borderId="0" xfId="0" applyNumberFormat="1" applyFont="1" applyAlignment="1">
      <alignment vertical="center"/>
    </xf>
  </cellXfs>
  <cellStyles count="137">
    <cellStyle name="Comma 2" xfId="33" xr:uid="{00000000-0005-0000-0000-000000000000}"/>
    <cellStyle name="Comma 2 2" xfId="114" xr:uid="{BE34DB0D-386A-45AE-A776-EA9D74E850C4}"/>
    <cellStyle name="Comma 3" xfId="17" xr:uid="{00000000-0005-0000-0000-000001000000}"/>
    <cellStyle name="Currency 2" xfId="111" xr:uid="{D58BE00D-D531-4B5E-8301-D609A4283E0D}"/>
    <cellStyle name="Dziesiętny 2" xfId="32" xr:uid="{00000000-0005-0000-0000-000002000000}"/>
    <cellStyle name="Dziesiętny 2 2" xfId="130" xr:uid="{40514792-C93E-4282-9630-DBE9774C7EB1}"/>
    <cellStyle name="Hiperłącze 2" xfId="29" xr:uid="{00000000-0005-0000-0000-000003000000}"/>
    <cellStyle name="MAND_x000d_CHECK.COMMAND_x000e_RENAME.COMMAND_x0008_SHOW.BAR_x000b_DELETE.MENU_x000e_DELETE.COMMAND_x000e_GET.CHA" xfId="1" xr:uid="{00000000-0005-0000-0000-000004000000}"/>
    <cellStyle name="Normal 2" xfId="2" xr:uid="{00000000-0005-0000-0000-000006000000}"/>
    <cellStyle name="Normal 2 10" xfId="135" xr:uid="{3E872A73-E905-413B-AE19-8075F8852EDB}"/>
    <cellStyle name="Normal 2 2" xfId="26" xr:uid="{00000000-0005-0000-0000-000007000000}"/>
    <cellStyle name="Normal 2 2 10" xfId="38" xr:uid="{ACB98E55-69E8-4C13-A444-FF8BE4848BD5}"/>
    <cellStyle name="Normal 2 2 2" xfId="7" xr:uid="{00000000-0005-0000-0000-000008000000}"/>
    <cellStyle name="Normal 2 2 2 2" xfId="10" xr:uid="{00000000-0005-0000-0000-000009000000}"/>
    <cellStyle name="Normal 2 2 2 2 2" xfId="13" xr:uid="{00000000-0005-0000-0000-00000A000000}"/>
    <cellStyle name="Normal 2 2 2 2 2 2" xfId="22" xr:uid="{00000000-0005-0000-0000-00000B000000}"/>
    <cellStyle name="Normal 2 2 2 2 2 2 2" xfId="118" xr:uid="{3A16A2FA-5B82-4E3C-A97D-9AF0A097913C}"/>
    <cellStyle name="Normal 2 2 2 2 2 3" xfId="107" xr:uid="{FFDFE2E3-AA2E-4CA6-A740-8BD994E2C734}"/>
    <cellStyle name="Normal 2 2 2 2 2 4" xfId="71" xr:uid="{0EF2BFA5-46CB-4636-97E7-FB26EC0AB741}"/>
    <cellStyle name="Normal 2 2 2 2 3" xfId="20" xr:uid="{00000000-0005-0000-0000-00000C000000}"/>
    <cellStyle name="Normal 2 2 2 2 3 2" xfId="117" xr:uid="{6F4C219F-DA5E-49EC-9811-E8B2666F12E9}"/>
    <cellStyle name="Normal 2 2 2 2 3 3" xfId="100" xr:uid="{004DF75B-889B-49A7-9B1E-E1A0172B2064}"/>
    <cellStyle name="Normal 2 2 2 2 4" xfId="102" xr:uid="{262ED8A8-15DB-4DD4-8E99-85704123375E}"/>
    <cellStyle name="Normal 2 2 2 2 5" xfId="35" xr:uid="{DCAA2B36-609E-4278-AD88-438DE7F68E3E}"/>
    <cellStyle name="Normal 2 2 2 3" xfId="12" xr:uid="{00000000-0005-0000-0000-00000D000000}"/>
    <cellStyle name="Normal 2 2 2 3 2" xfId="108" xr:uid="{569CFF2D-BA73-474B-856B-C80A3B635A70}"/>
    <cellStyle name="Normal 2 2 2 3 3" xfId="104" xr:uid="{32EF7664-33BB-4CBB-941F-1C608B7D4212}"/>
    <cellStyle name="Normal 2 2 2 3 4" xfId="43" xr:uid="{56CB3973-62D0-4EA9-BC42-2A0577BEC4FF}"/>
    <cellStyle name="Normal 2 2 2 4" xfId="31" xr:uid="{00000000-0005-0000-0000-00000E000000}"/>
    <cellStyle name="Normal 2 2 2 4 2" xfId="109" xr:uid="{AC71A588-344D-4B63-B489-26DF05BADBFD}"/>
    <cellStyle name="Normal 2 2 2 4 3" xfId="105" xr:uid="{DC547F9C-ED32-4EA9-988C-76047B9E8EC6}"/>
    <cellStyle name="Normal 2 2 2 4 4" xfId="79" xr:uid="{3F80FFE4-1F26-4663-BC19-943E09D81BD4}"/>
    <cellStyle name="Normal 2 2 2 5" xfId="106" xr:uid="{9CE63E3C-7B2F-4749-808B-24D1D221B759}"/>
    <cellStyle name="Normal 2 2 2 6" xfId="116" xr:uid="{FDDB856A-AC92-4B7A-9B42-7F62D001DEDB}"/>
    <cellStyle name="Normal 2 2 2 7" xfId="101" xr:uid="{A17C773F-594B-4A48-857D-C2A7AFF0DD2E}"/>
    <cellStyle name="Normal 2 2 2 8" xfId="34" xr:uid="{A9FFB1EE-5AAD-4DF5-8059-F3D172D31854}"/>
    <cellStyle name="Normal 2 2 3" xfId="40" xr:uid="{0D37847E-5DFA-4F7A-A0DA-2E6B3F2477E6}"/>
    <cellStyle name="Normal 2 2 3 2" xfId="77" xr:uid="{21C1F7CD-3442-4C7E-9646-02F2677F2E8A}"/>
    <cellStyle name="Normal 2 2 4" xfId="41" xr:uid="{CD8C423C-2F92-4EDE-9EF3-5FB0876979CF}"/>
    <cellStyle name="Normal 2 2 4 2" xfId="78" xr:uid="{3B17F432-E3EF-4DE7-B1D3-A76648D5B31C}"/>
    <cellStyle name="Normal 2 2 5" xfId="44" xr:uid="{EF01645C-F75F-48E0-A434-854559220C69}"/>
    <cellStyle name="Normal 2 2 5 2" xfId="80" xr:uid="{25368E2F-C842-422C-A288-D2B6FFA170D6}"/>
    <cellStyle name="Normal 2 2 6" xfId="39" xr:uid="{DCD00105-CD7B-4164-BF3E-55E425751014}"/>
    <cellStyle name="Normal 2 2 6 2" xfId="76" xr:uid="{7ADBED49-3D35-40FB-B334-8AC53B1DB154}"/>
    <cellStyle name="Normal 2 2 7" xfId="45" xr:uid="{F9DEAAA9-A8DF-474F-8797-570CB3DCA1B8}"/>
    <cellStyle name="Normal 2 2 7 2" xfId="81" xr:uid="{31DFC0D7-F790-4982-9C8D-CD723F0D5020}"/>
    <cellStyle name="Normal 2 2 8" xfId="75" xr:uid="{902893A6-3DEE-494D-9407-DCB8D2153EED}"/>
    <cellStyle name="Normal 2 2 9" xfId="103" xr:uid="{F888E2DE-B747-4BA4-B991-A20EE0809BEE}"/>
    <cellStyle name="Normal 2 3" xfId="28" xr:uid="{00000000-0005-0000-0000-00000F000000}"/>
    <cellStyle name="Normal 2 3 2" xfId="46" xr:uid="{46F19801-4DCE-4753-A2C9-AABBE1BD8DA8}"/>
    <cellStyle name="Normal 2 4" xfId="72" xr:uid="{5E7A2316-4A88-4294-9E4D-12C09244D831}"/>
    <cellStyle name="Normal 2 5" xfId="42" xr:uid="{DA4FB96F-CDA5-4772-824F-3D32107871E2}"/>
    <cellStyle name="Normal 2 6" xfId="121" xr:uid="{CD496F8E-E15A-4EED-8E85-836B37395A65}"/>
    <cellStyle name="Normal 2 7" xfId="123" xr:uid="{D8E12C29-9023-4CEE-BDE6-8C29ED7DE7C6}"/>
    <cellStyle name="Normal 2 8" xfId="125" xr:uid="{9163BD2D-6711-438A-A6BB-B8F7FF57043C}"/>
    <cellStyle name="Normal 2 9" xfId="133" xr:uid="{F81F6832-95F6-48AC-85C2-C46031E7F4DC}"/>
    <cellStyle name="Normal 3" xfId="4" xr:uid="{00000000-0005-0000-0000-000010000000}"/>
    <cellStyle name="Normal 3 2" xfId="6" xr:uid="{00000000-0005-0000-0000-000011000000}"/>
    <cellStyle name="Normal 4" xfId="16" xr:uid="{00000000-0005-0000-0000-000012000000}"/>
    <cellStyle name="Normal 4 2" xfId="110" xr:uid="{1608287E-0D46-413E-A103-E2C3CF0EA799}"/>
    <cellStyle name="Normal 4 3" xfId="73" xr:uid="{7C66520E-0A8C-4E8E-B8B0-146579DC9F8B}"/>
    <cellStyle name="Normal 5" xfId="113" xr:uid="{9B80177A-A852-4F6B-B8D0-C164AA4CD84F}"/>
    <cellStyle name="Normal 5 2" xfId="5" xr:uid="{00000000-0005-0000-0000-000013000000}"/>
    <cellStyle name="Normale 2" xfId="131" xr:uid="{11F1EC44-3C56-40F2-93C4-E52D91769EC8}"/>
    <cellStyle name="Normale 3" xfId="129" xr:uid="{1426DE44-8270-4453-AAFB-9AF31259A453}"/>
    <cellStyle name="Normalny" xfId="0" builtinId="0"/>
    <cellStyle name="Normalny 10" xfId="47" xr:uid="{B566C3EA-EB78-453A-8A51-6CDE8FA72AA9}"/>
    <cellStyle name="Normalny 11" xfId="48" xr:uid="{A49F53F5-454E-4D32-93E2-5E8BE711D145}"/>
    <cellStyle name="Normalny 11 2" xfId="23" xr:uid="{00000000-0005-0000-0000-000014000000}"/>
    <cellStyle name="Normalny 11 2 2" xfId="82" xr:uid="{D7B756FB-BBBE-41C6-AC60-C916369907A8}"/>
    <cellStyle name="Normalny 12" xfId="21" xr:uid="{00000000-0005-0000-0000-000015000000}"/>
    <cellStyle name="Normalny 12 2" xfId="36" xr:uid="{C572D356-C8AF-4D71-AD99-FE4B573C8623}"/>
    <cellStyle name="Normalny 13" xfId="25" xr:uid="{00000000-0005-0000-0000-000016000000}"/>
    <cellStyle name="Normalny 14" xfId="24" xr:uid="{00000000-0005-0000-0000-000017000000}"/>
    <cellStyle name="Normalny 14 2" xfId="119" xr:uid="{B681DE02-7F18-4766-B51A-DA53092D31F0}"/>
    <cellStyle name="Normalny 15" xfId="120" xr:uid="{23FB2C4B-1BA5-4F2B-B3C0-F92EF81110FE}"/>
    <cellStyle name="Normalny 16" xfId="124" xr:uid="{2352B5C9-1488-4022-84FE-A8EDAE9D26EF}"/>
    <cellStyle name="Normalny 17" xfId="126" xr:uid="{B1493EBA-1DF0-483A-8FAE-286F50480AAC}"/>
    <cellStyle name="Normalny 18" xfId="134" xr:uid="{CAB6C5ED-0352-466C-A2F0-6F1320C71C11}"/>
    <cellStyle name="Normalny 2" xfId="9" xr:uid="{00000000-0005-0000-0000-000018000000}"/>
    <cellStyle name="Normalny 2 2" xfId="14" xr:uid="{00000000-0005-0000-0000-000019000000}"/>
    <cellStyle name="Normalny 2 2 2" xfId="49" xr:uid="{15FF8149-13BE-4367-B484-E90C5DA2A944}"/>
    <cellStyle name="Normalny 2 3" xfId="15" xr:uid="{00000000-0005-0000-0000-00001A000000}"/>
    <cellStyle name="Normalny 2 3 2" xfId="115" xr:uid="{F4B015F4-2AE2-4C8C-89D9-E6366A936AE1}"/>
    <cellStyle name="Normalny 2 4" xfId="11" xr:uid="{00000000-0005-0000-0000-00001B000000}"/>
    <cellStyle name="Normalny 2 4 2" xfId="127" xr:uid="{F28E191A-3EFA-470E-88AF-EA889E89B060}"/>
    <cellStyle name="Normalny 3" xfId="3" xr:uid="{00000000-0005-0000-0000-00001C000000}"/>
    <cellStyle name="Normalny 3 2" xfId="27" xr:uid="{00000000-0005-0000-0000-00001D000000}"/>
    <cellStyle name="Normalny 3 2 2" xfId="84" xr:uid="{6875A052-CF03-42A7-BAE1-05E0BEC8FE34}"/>
    <cellStyle name="Normalny 3 2 3" xfId="51" xr:uid="{509AAE33-F819-457C-9C52-C8ED40C86EBD}"/>
    <cellStyle name="Normalny 3 3" xfId="52" xr:uid="{7A50F4A2-10C9-44D3-9037-4A6339B58EC7}"/>
    <cellStyle name="Normalny 3 3 2" xfId="85" xr:uid="{BB11E7BE-C90F-4416-8D5A-29E5488D79B0}"/>
    <cellStyle name="Normalny 3 4" xfId="53" xr:uid="{69C4B725-8809-43AE-AEE5-AD5059238E70}"/>
    <cellStyle name="Normalny 3 4 2" xfId="86" xr:uid="{4334B744-4B61-434A-81CD-65E9125EC4C8}"/>
    <cellStyle name="Normalny 3 5" xfId="54" xr:uid="{8A3DA580-944E-4F51-A715-8B6F2FDADEB9}"/>
    <cellStyle name="Normalny 3 5 2" xfId="87" xr:uid="{E5EA31AF-2055-49F9-A3D6-368A553737DD}"/>
    <cellStyle name="Normalny 3 6" xfId="55" xr:uid="{BB1F0052-9DB2-4521-B2C7-F393C323DE5D}"/>
    <cellStyle name="Normalny 3 6 2" xfId="88" xr:uid="{6E0600FF-93A0-4436-BC3A-E68A33B0AE73}"/>
    <cellStyle name="Normalny 3 7" xfId="83" xr:uid="{FC429442-1467-4457-B74F-323E805B8BF1}"/>
    <cellStyle name="Normalny 3 8" xfId="128" xr:uid="{914E5F40-64FD-43E7-88D8-CE051DC0A137}"/>
    <cellStyle name="Normalny 3 9" xfId="50" xr:uid="{0F916DEF-2ADF-48D0-B950-DB7D3DEAD0BC}"/>
    <cellStyle name="Normalny 4" xfId="56" xr:uid="{03AED524-FC2F-4057-8769-F1F6E7F6523E}"/>
    <cellStyle name="Normalny 4 2" xfId="57" xr:uid="{FF6C5009-CBF5-4E34-B08E-ABE2F49D03EE}"/>
    <cellStyle name="Normalny 4 2 2" xfId="58" xr:uid="{B341DBE7-C643-4F0A-B9A5-38EDA6494214}"/>
    <cellStyle name="Normalny 4 2 2 2" xfId="91" xr:uid="{2054D5CF-F9B5-4877-B529-92FBD931A004}"/>
    <cellStyle name="Normalny 4 2 3" xfId="59" xr:uid="{3F36BE6C-A535-4BA4-BA0B-A3EB25563E78}"/>
    <cellStyle name="Normalny 4 2 3 2" xfId="92" xr:uid="{B41B77B4-9CC1-434E-977E-32055C90FEF1}"/>
    <cellStyle name="Normalny 4 2 4" xfId="60" xr:uid="{4B5D5FE0-2618-4477-93E4-3F52EA8D79FE}"/>
    <cellStyle name="Normalny 4 2 4 2" xfId="93" xr:uid="{9B3CF3E8-5FB7-4EFE-B3E0-5E4EA6A6F9E2}"/>
    <cellStyle name="Normalny 4 2 5" xfId="61" xr:uid="{710FB315-8228-4919-88A7-9F33C5DC4671}"/>
    <cellStyle name="Normalny 4 2 5 2" xfId="94" xr:uid="{A1486504-FE68-4FDB-B697-A901B6E101CB}"/>
    <cellStyle name="Normalny 4 2 6" xfId="90" xr:uid="{0B1B0759-71E7-4914-9324-9B25DC8F0ECF}"/>
    <cellStyle name="Normalny 4 3" xfId="62" xr:uid="{7CB30DFD-BFD0-48D9-A5A7-6431359C7894}"/>
    <cellStyle name="Normalny 4 3 2" xfId="95" xr:uid="{39D26C6D-431D-4BB4-B202-EE04C17133D6}"/>
    <cellStyle name="Normalny 4 4" xfId="63" xr:uid="{DFC41C0E-008A-448C-9F7D-E8902278859A}"/>
    <cellStyle name="Normalny 4 4 2" xfId="96" xr:uid="{9BEF3860-CE1E-4A79-B5F9-7A7A0ACEB71C}"/>
    <cellStyle name="Normalny 4 5" xfId="64" xr:uid="{6CDA7BDA-87BA-48F7-9A8A-2FBF67071B15}"/>
    <cellStyle name="Normalny 4 5 2" xfId="97" xr:uid="{7C41982F-F556-4115-8D20-F3F56FBB9B1C}"/>
    <cellStyle name="Normalny 4 6" xfId="65" xr:uid="{E855E6C7-5E5E-483B-BD04-2F799443ABAF}"/>
    <cellStyle name="Normalny 4 6 2" xfId="98" xr:uid="{3DF7C80B-B828-405E-84B9-4D98CD6EF0C3}"/>
    <cellStyle name="Normalny 4 7" xfId="89" xr:uid="{E2C41B9D-DC43-4BC2-B0FF-D6EAB4FE6545}"/>
    <cellStyle name="Normalny 5" xfId="66" xr:uid="{B96698B9-6FDD-4E46-AC26-76DDF868804C}"/>
    <cellStyle name="Normalny 6" xfId="67" xr:uid="{C629D626-14A7-4DCC-9C52-822B0A48B279}"/>
    <cellStyle name="Normalny 6 2" xfId="99" xr:uid="{E0065CD6-D647-4B84-A3FC-C81FD772BDF1}"/>
    <cellStyle name="Normalny 7" xfId="68" xr:uid="{1B567352-FCEB-4435-8308-B2FE546BECD4}"/>
    <cellStyle name="Normalny 8" xfId="69" xr:uid="{3CA0D6BE-0653-4652-8380-F5CBDD012696}"/>
    <cellStyle name="Normalny 9" xfId="70" xr:uid="{261FDCB7-AE2E-418F-8F0D-0382649EBF19}"/>
    <cellStyle name="Percent 2" xfId="19" xr:uid="{00000000-0005-0000-0000-00001F000000}"/>
    <cellStyle name="Percent 2 2" xfId="136" xr:uid="{B563FAC3-6BF6-4DB2-AA74-6C16FE1D3B98}"/>
    <cellStyle name="Percent 2 3" xfId="74" xr:uid="{AB71938A-3721-4AEB-9A2B-878DB0990F51}"/>
    <cellStyle name="Percent 3" xfId="18" xr:uid="{00000000-0005-0000-0000-000020000000}"/>
    <cellStyle name="Procentowy 2" xfId="8" xr:uid="{00000000-0005-0000-0000-000021000000}"/>
    <cellStyle name="Procentowy 3" xfId="30" xr:uid="{00000000-0005-0000-0000-000022000000}"/>
    <cellStyle name="Procentowy 3 2" xfId="37" xr:uid="{BA94C997-F903-4029-BAAF-424216B45EAB}"/>
    <cellStyle name="Procentowy 4" xfId="122" xr:uid="{20101C7C-93C4-484A-9475-856F58D96093}"/>
    <cellStyle name="Procentowy 5" xfId="132" xr:uid="{605442F5-F156-4256-8D38-392FC141EFED}"/>
    <cellStyle name="Walutowy 2" xfId="112" xr:uid="{70B9A65C-DC69-4E82-AF59-04A255AD0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artłomiej Piekarski" id="{E0F3BEFB-D0BA-4324-9EFF-C9BAB5125213}" userId="S::bar.pie@TSGAMES.onmicrosoft.com::e6ca0597-cfbe-4ceb-a6a2-6c338affb728" providerId="AD"/>
</personList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5" dT="2022-03-31T07:00:57.11" personId="{E0F3BEFB-D0BA-4324-9EFF-C9BAB5125213}" id="{B99786A3-5B78-4274-846E-EEF53D01F2A4}">
    <text>Grupa wykazała w skonsolidowanym sprawozdaniu finansowym za 3 kwartały 2021 roku pierwsze rozliczenie nabycia spółki zależnej Rortos. Na dzień 31.12.2021 dokonano aktualizacji rozpoznania, co miało wpływ na wartości pierwotnie ujęte w księgach Grupy.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X42" dT="2022-03-25T15:22:47.87" personId="{E0F3BEFB-D0BA-4324-9EFF-C9BAB5125213}" id="{FECA865D-A1C4-4AE9-B956-CA4034185FCD}">
    <text>W celu porównywalności danych, dla pozycji EBITDA skorygowana, Spółka dokonała przeliczenia wskaźnika za 2020 rok wg zasad obowiązujących w 2021 roku, tj. według definicji powtarzalnej EBITDY wyliczanej na potrzeby programu motywacyjnego. Z uwagi zmianę sposobu liczenia tego wskaźnika, poniżej Spółka prezentuje skorygowane dane po kwartałach.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"/>
  <sheetViews>
    <sheetView showGridLines="0" zoomScaleNormal="100" workbookViewId="0">
      <pane xSplit="2" ySplit="1" topLeftCell="AB26" activePane="bottomRight" state="frozen"/>
      <selection pane="topRight" activeCell="C1" sqref="C1"/>
      <selection pane="bottomLeft" activeCell="A2" sqref="A2"/>
      <selection pane="bottomRight" activeCell="AP50" sqref="AP50"/>
    </sheetView>
  </sheetViews>
  <sheetFormatPr defaultColWidth="9.140625" defaultRowHeight="15" outlineLevelCol="1"/>
  <cols>
    <col min="1" max="1" width="38.85546875" style="2" customWidth="1"/>
    <col min="2" max="2" width="36.28515625" style="2" customWidth="1"/>
    <col min="3" max="4" width="11.42578125" style="1" customWidth="1"/>
    <col min="5" max="7" width="10.7109375" style="1" hidden="1" customWidth="1" outlineLevel="1"/>
    <col min="8" max="8" width="11.42578125" style="1" customWidth="1" collapsed="1"/>
    <col min="9" max="10" width="10.7109375" style="1" hidden="1" customWidth="1" outlineLevel="1"/>
    <col min="11" max="11" width="12.42578125" style="2" hidden="1" customWidth="1" outlineLevel="1"/>
    <col min="12" max="12" width="11.42578125" style="1" customWidth="1" collapsed="1"/>
    <col min="13" max="14" width="10.7109375" style="1" hidden="1" customWidth="1" outlineLevel="1"/>
    <col min="15" max="15" width="12.42578125" style="2" hidden="1" customWidth="1" outlineLevel="1"/>
    <col min="16" max="16" width="11.42578125" style="1" customWidth="1" collapsed="1"/>
    <col min="17" max="17" width="12.42578125" style="2" hidden="1" customWidth="1" outlineLevel="1"/>
    <col min="18" max="18" width="9.85546875" style="2" hidden="1" customWidth="1" outlineLevel="1"/>
    <col min="19" max="19" width="12.42578125" style="2" hidden="1" customWidth="1" outlineLevel="1"/>
    <col min="20" max="20" width="11.42578125" style="97" customWidth="1" collapsed="1"/>
    <col min="21" max="23" width="12.42578125" style="2" hidden="1" customWidth="1" outlineLevel="1"/>
    <col min="24" max="24" width="11.42578125" style="97" customWidth="1" collapsed="1"/>
    <col min="25" max="26" width="11.28515625" style="97" hidden="1" customWidth="1" outlineLevel="1"/>
    <col min="27" max="27" width="11" style="2" hidden="1" customWidth="1" outlineLevel="1"/>
    <col min="28" max="28" width="11.42578125" style="97" customWidth="1" collapsed="1"/>
    <col min="29" max="29" width="13.7109375" style="97" hidden="1" customWidth="1" outlineLevel="1"/>
    <col min="30" max="30" width="11.28515625" style="97" hidden="1" customWidth="1" outlineLevel="1"/>
    <col min="31" max="31" width="11.42578125" style="97" hidden="1" customWidth="1" outlineLevel="1"/>
    <col min="32" max="32" width="11.42578125" style="97" customWidth="1" collapsed="1"/>
    <col min="33" max="35" width="10.28515625" style="97" hidden="1" customWidth="1" outlineLevel="1"/>
    <col min="36" max="36" width="11.42578125" style="97" customWidth="1" collapsed="1"/>
    <col min="37" max="39" width="10.28515625" style="97" customWidth="1" outlineLevel="1"/>
    <col min="40" max="40" width="11.42578125" style="97" customWidth="1"/>
    <col min="41" max="42" width="10.28515625" style="97" customWidth="1" outlineLevel="1"/>
    <col min="43" max="16384" width="9.140625" style="2"/>
  </cols>
  <sheetData>
    <row r="1" spans="1:42" ht="45">
      <c r="A1" s="20" t="s">
        <v>156</v>
      </c>
      <c r="B1" s="10" t="s">
        <v>157</v>
      </c>
      <c r="C1" s="26">
        <v>42369</v>
      </c>
      <c r="D1" s="21">
        <v>42735</v>
      </c>
      <c r="E1" s="11">
        <v>42825</v>
      </c>
      <c r="F1" s="11">
        <v>42916</v>
      </c>
      <c r="G1" s="11">
        <v>43008</v>
      </c>
      <c r="H1" s="21">
        <v>43100</v>
      </c>
      <c r="I1" s="11">
        <v>43190</v>
      </c>
      <c r="J1" s="11">
        <v>43281</v>
      </c>
      <c r="K1" s="11">
        <v>43373</v>
      </c>
      <c r="L1" s="21">
        <v>43465</v>
      </c>
      <c r="M1" s="11">
        <v>43555</v>
      </c>
      <c r="N1" s="11">
        <v>43646</v>
      </c>
      <c r="O1" s="11">
        <v>43738</v>
      </c>
      <c r="P1" s="21">
        <v>43830</v>
      </c>
      <c r="Q1" s="11">
        <v>43921</v>
      </c>
      <c r="R1" s="11">
        <v>44012</v>
      </c>
      <c r="S1" s="11">
        <v>44104</v>
      </c>
      <c r="T1" s="21">
        <v>44196</v>
      </c>
      <c r="U1" s="11">
        <v>44286</v>
      </c>
      <c r="V1" s="11">
        <v>44377</v>
      </c>
      <c r="W1" s="100">
        <v>44469</v>
      </c>
      <c r="X1" s="21">
        <v>44561</v>
      </c>
      <c r="Y1" s="125" t="s">
        <v>282</v>
      </c>
      <c r="Z1" s="125" t="s">
        <v>283</v>
      </c>
      <c r="AA1" s="125" t="s">
        <v>284</v>
      </c>
      <c r="AB1" s="126" t="s">
        <v>285</v>
      </c>
      <c r="AC1" s="125" t="s">
        <v>289</v>
      </c>
      <c r="AD1" s="125" t="s">
        <v>291</v>
      </c>
      <c r="AE1" s="125" t="s">
        <v>290</v>
      </c>
      <c r="AF1" s="21">
        <v>45291</v>
      </c>
      <c r="AG1" s="125">
        <v>45382</v>
      </c>
      <c r="AH1" s="125">
        <v>45473</v>
      </c>
      <c r="AI1" s="125">
        <v>45565</v>
      </c>
      <c r="AJ1" s="21">
        <v>45657</v>
      </c>
      <c r="AK1" s="125">
        <v>45747</v>
      </c>
      <c r="AL1" s="125">
        <v>45838</v>
      </c>
      <c r="AM1" s="125">
        <v>45930</v>
      </c>
      <c r="AN1" s="21">
        <v>46022</v>
      </c>
      <c r="AO1" s="125">
        <v>46112</v>
      </c>
      <c r="AP1" s="125">
        <v>46203</v>
      </c>
    </row>
    <row r="2" spans="1:42">
      <c r="A2" s="45" t="s">
        <v>31</v>
      </c>
      <c r="B2" s="47" t="s">
        <v>77</v>
      </c>
      <c r="C2" s="48"/>
      <c r="D2" s="31"/>
      <c r="E2" s="46"/>
      <c r="F2" s="46"/>
      <c r="G2" s="46"/>
      <c r="H2" s="31"/>
      <c r="I2" s="46"/>
      <c r="J2" s="46"/>
      <c r="K2" s="49"/>
      <c r="L2" s="31"/>
      <c r="M2" s="46"/>
      <c r="N2" s="46"/>
      <c r="O2" s="49"/>
      <c r="P2" s="31"/>
      <c r="Q2" s="49"/>
      <c r="R2" s="49"/>
      <c r="S2" s="49"/>
      <c r="T2" s="31"/>
      <c r="U2" s="49"/>
      <c r="V2" s="49"/>
      <c r="W2" s="99"/>
      <c r="X2" s="31"/>
      <c r="Y2" s="109"/>
      <c r="Z2" s="109"/>
      <c r="AA2" s="109"/>
      <c r="AB2" s="31"/>
      <c r="AC2" s="109"/>
      <c r="AD2" s="109"/>
      <c r="AE2" s="109"/>
      <c r="AF2" s="31"/>
      <c r="AG2" s="109"/>
      <c r="AH2" s="109"/>
      <c r="AI2" s="109"/>
      <c r="AJ2" s="31"/>
      <c r="AK2" s="109"/>
      <c r="AL2" s="109"/>
      <c r="AM2" s="109"/>
      <c r="AN2" s="31"/>
      <c r="AO2" s="109"/>
      <c r="AP2" s="109"/>
    </row>
    <row r="3" spans="1:42" s="58" customFormat="1">
      <c r="A3" s="53" t="s">
        <v>32</v>
      </c>
      <c r="B3" s="54" t="s">
        <v>76</v>
      </c>
      <c r="C3" s="55"/>
      <c r="D3" s="56"/>
      <c r="E3" s="57"/>
      <c r="F3" s="57"/>
      <c r="G3" s="57"/>
      <c r="H3" s="56"/>
      <c r="I3" s="57"/>
      <c r="J3" s="57"/>
      <c r="L3" s="56"/>
      <c r="M3" s="57"/>
      <c r="N3" s="57"/>
      <c r="P3" s="56"/>
      <c r="Q3" s="74"/>
      <c r="R3" s="74"/>
      <c r="S3" s="74"/>
      <c r="T3" s="56"/>
      <c r="U3" s="74"/>
      <c r="V3" s="74"/>
      <c r="W3" s="74"/>
      <c r="X3" s="56"/>
      <c r="Y3" s="110"/>
      <c r="Z3" s="110"/>
      <c r="AA3" s="110"/>
      <c r="AB3" s="56"/>
      <c r="AC3" s="110"/>
      <c r="AD3" s="110"/>
      <c r="AE3" s="110"/>
      <c r="AF3" s="56"/>
      <c r="AG3" s="110"/>
      <c r="AH3" s="110"/>
      <c r="AI3" s="110"/>
      <c r="AJ3" s="56"/>
      <c r="AK3" s="110"/>
      <c r="AL3" s="110"/>
      <c r="AM3" s="110"/>
      <c r="AN3" s="56"/>
      <c r="AO3" s="110"/>
      <c r="AP3" s="110"/>
    </row>
    <row r="4" spans="1:42">
      <c r="A4" s="7" t="s">
        <v>33</v>
      </c>
      <c r="B4" s="29" t="s">
        <v>78</v>
      </c>
      <c r="C4" s="43">
        <v>47497</v>
      </c>
      <c r="D4" s="14">
        <v>33456</v>
      </c>
      <c r="E4" s="9">
        <v>33240</v>
      </c>
      <c r="F4" s="9">
        <v>31703</v>
      </c>
      <c r="G4" s="9">
        <v>45973</v>
      </c>
      <c r="H4" s="14">
        <v>70857</v>
      </c>
      <c r="I4" s="9">
        <v>120844</v>
      </c>
      <c r="J4" s="9">
        <v>179918</v>
      </c>
      <c r="K4" s="9">
        <v>226687</v>
      </c>
      <c r="L4" s="14">
        <v>246799</v>
      </c>
      <c r="M4" s="9">
        <v>357190</v>
      </c>
      <c r="N4" s="9">
        <v>446208</v>
      </c>
      <c r="O4" s="9">
        <v>506027</v>
      </c>
      <c r="P4" s="14">
        <v>568568</v>
      </c>
      <c r="Q4" s="75">
        <v>6538700</v>
      </c>
      <c r="R4" s="75">
        <v>6351446.9499999993</v>
      </c>
      <c r="S4" s="75">
        <v>8732695</v>
      </c>
      <c r="T4" s="14">
        <v>8556339</v>
      </c>
      <c r="U4" s="75">
        <v>8211841</v>
      </c>
      <c r="V4" s="75">
        <v>8019642.1151599996</v>
      </c>
      <c r="W4" s="75">
        <v>10044452.049660474</v>
      </c>
      <c r="X4" s="14">
        <v>15210185</v>
      </c>
      <c r="Y4" s="111">
        <v>15451154</v>
      </c>
      <c r="Z4" s="111">
        <v>22100236</v>
      </c>
      <c r="AA4" s="111">
        <v>22314703</v>
      </c>
      <c r="AB4" s="14">
        <v>21409336</v>
      </c>
      <c r="AC4" s="111">
        <v>19269657</v>
      </c>
      <c r="AD4" s="111">
        <v>16881216</v>
      </c>
      <c r="AE4" s="111">
        <v>14907243</v>
      </c>
      <c r="AF4" s="14">
        <v>12652752</v>
      </c>
      <c r="AG4" s="111">
        <v>16561827</v>
      </c>
      <c r="AH4" s="111">
        <v>15062155</v>
      </c>
      <c r="AI4" s="111">
        <v>13372537</v>
      </c>
      <c r="AJ4" s="14">
        <v>11758779</v>
      </c>
      <c r="AK4" s="111">
        <v>10764330</v>
      </c>
      <c r="AL4" s="111">
        <v>9981782</v>
      </c>
      <c r="AM4" s="111">
        <v>9418648</v>
      </c>
      <c r="AN4" s="14">
        <v>8545720</v>
      </c>
      <c r="AO4" s="111">
        <v>7755555</v>
      </c>
      <c r="AP4" s="111">
        <v>6626869</v>
      </c>
    </row>
    <row r="5" spans="1:42">
      <c r="A5" s="7" t="s">
        <v>34</v>
      </c>
      <c r="B5" s="7" t="s">
        <v>81</v>
      </c>
      <c r="C5" s="44">
        <v>1501662</v>
      </c>
      <c r="D5" s="14">
        <v>1746590</v>
      </c>
      <c r="E5" s="9">
        <v>1612356</v>
      </c>
      <c r="F5" s="9">
        <v>1473932</v>
      </c>
      <c r="G5" s="9">
        <v>1546236</v>
      </c>
      <c r="H5" s="14">
        <v>1646854</v>
      </c>
      <c r="I5" s="9">
        <v>1874159</v>
      </c>
      <c r="J5" s="9">
        <v>2210012</v>
      </c>
      <c r="K5" s="9">
        <v>2396788</v>
      </c>
      <c r="L5" s="14">
        <v>2186675</v>
      </c>
      <c r="M5" s="9">
        <v>2981001</v>
      </c>
      <c r="N5" s="9">
        <v>3543595</v>
      </c>
      <c r="O5" s="9">
        <v>4213057</v>
      </c>
      <c r="P5" s="14">
        <v>3397515</v>
      </c>
      <c r="Q5" s="75">
        <v>3636091</v>
      </c>
      <c r="R5" s="75">
        <v>4025267.5399999991</v>
      </c>
      <c r="S5" s="75">
        <v>4290872</v>
      </c>
      <c r="T5" s="14">
        <v>4701705</v>
      </c>
      <c r="U5" s="75">
        <v>7555954</v>
      </c>
      <c r="V5" s="75">
        <v>8391360.6799999997</v>
      </c>
      <c r="W5" s="108">
        <v>272492357</v>
      </c>
      <c r="X5" s="14">
        <v>267495749</v>
      </c>
      <c r="Y5" s="111">
        <v>275875997</v>
      </c>
      <c r="Z5" s="111">
        <v>276509775</v>
      </c>
      <c r="AA5" s="111">
        <v>289915009</v>
      </c>
      <c r="AB5" s="14">
        <v>266819915</v>
      </c>
      <c r="AC5" s="111">
        <v>241372425</v>
      </c>
      <c r="AD5" s="111">
        <v>226996309</v>
      </c>
      <c r="AE5" s="111">
        <v>233726775</v>
      </c>
      <c r="AF5" s="14">
        <v>175544456</v>
      </c>
      <c r="AG5" s="111">
        <v>170677785</v>
      </c>
      <c r="AH5" s="111">
        <v>169905445</v>
      </c>
      <c r="AI5" s="111">
        <v>167386595</v>
      </c>
      <c r="AJ5" s="14">
        <v>164784056</v>
      </c>
      <c r="AK5" s="111">
        <v>159234582</v>
      </c>
      <c r="AL5" s="111">
        <v>160363770</v>
      </c>
      <c r="AM5" s="111">
        <v>159832248</v>
      </c>
      <c r="AN5" s="14">
        <v>156166777</v>
      </c>
      <c r="AO5" s="111">
        <v>157796026</v>
      </c>
      <c r="AP5" s="111">
        <v>156750076</v>
      </c>
    </row>
    <row r="6" spans="1:42">
      <c r="A6" s="7" t="s">
        <v>0</v>
      </c>
      <c r="B6" s="7" t="s">
        <v>82</v>
      </c>
      <c r="C6" s="44">
        <v>0</v>
      </c>
      <c r="D6" s="14">
        <v>0</v>
      </c>
      <c r="E6" s="9">
        <v>0</v>
      </c>
      <c r="F6" s="9">
        <v>0</v>
      </c>
      <c r="G6" s="9">
        <v>0</v>
      </c>
      <c r="H6" s="14">
        <v>249526</v>
      </c>
      <c r="I6" s="9">
        <v>249526</v>
      </c>
      <c r="J6" s="9">
        <v>158789</v>
      </c>
      <c r="K6" s="9">
        <v>113421</v>
      </c>
      <c r="L6" s="14">
        <v>68053</v>
      </c>
      <c r="M6" s="9">
        <v>0</v>
      </c>
      <c r="N6" s="9">
        <v>0</v>
      </c>
      <c r="O6" s="9">
        <v>0</v>
      </c>
      <c r="P6" s="14">
        <v>0</v>
      </c>
      <c r="Q6" s="75">
        <v>0</v>
      </c>
      <c r="R6" s="75">
        <v>0</v>
      </c>
      <c r="S6" s="75">
        <v>0</v>
      </c>
      <c r="T6" s="14">
        <v>0</v>
      </c>
      <c r="U6" s="75">
        <v>0</v>
      </c>
      <c r="V6" s="75">
        <v>0</v>
      </c>
      <c r="W6" s="75">
        <v>0</v>
      </c>
      <c r="X6" s="14">
        <v>0</v>
      </c>
      <c r="Y6" s="111">
        <v>0</v>
      </c>
      <c r="Z6" s="111">
        <v>0</v>
      </c>
      <c r="AA6" s="111">
        <v>0</v>
      </c>
      <c r="AB6" s="14">
        <v>0</v>
      </c>
      <c r="AC6" s="111">
        <v>0</v>
      </c>
      <c r="AD6" s="111">
        <v>0</v>
      </c>
      <c r="AE6" s="111">
        <v>0</v>
      </c>
      <c r="AF6" s="14">
        <v>0</v>
      </c>
      <c r="AG6" s="111">
        <v>0</v>
      </c>
      <c r="AH6" s="111">
        <v>0</v>
      </c>
      <c r="AI6" s="111">
        <v>0</v>
      </c>
      <c r="AJ6" s="14">
        <v>0</v>
      </c>
      <c r="AK6" s="111">
        <v>0</v>
      </c>
      <c r="AL6" s="111">
        <v>0</v>
      </c>
      <c r="AM6" s="111">
        <v>0</v>
      </c>
      <c r="AN6" s="14">
        <v>0</v>
      </c>
      <c r="AO6" s="111">
        <v>0</v>
      </c>
      <c r="AP6" s="111">
        <v>0</v>
      </c>
    </row>
    <row r="7" spans="1:42">
      <c r="A7" s="7" t="s">
        <v>35</v>
      </c>
      <c r="B7" s="7" t="s">
        <v>83</v>
      </c>
      <c r="C7" s="44">
        <v>127084</v>
      </c>
      <c r="D7" s="14">
        <v>127084</v>
      </c>
      <c r="E7" s="9">
        <v>127084</v>
      </c>
      <c r="F7" s="9">
        <v>127083</v>
      </c>
      <c r="G7" s="9">
        <v>163574</v>
      </c>
      <c r="H7" s="14">
        <v>163574</v>
      </c>
      <c r="I7" s="9">
        <v>198003</v>
      </c>
      <c r="J7" s="9">
        <v>201592</v>
      </c>
      <c r="K7" s="9">
        <v>201330</v>
      </c>
      <c r="L7" s="14">
        <v>0</v>
      </c>
      <c r="M7" s="9">
        <v>194726</v>
      </c>
      <c r="N7" s="9">
        <v>194726</v>
      </c>
      <c r="O7" s="9">
        <v>194726</v>
      </c>
      <c r="P7" s="14">
        <v>590589.02</v>
      </c>
      <c r="Q7" s="75">
        <v>673312</v>
      </c>
      <c r="R7" s="75">
        <v>687211.67</v>
      </c>
      <c r="S7" s="75">
        <v>857595</v>
      </c>
      <c r="T7" s="14">
        <v>857594.58</v>
      </c>
      <c r="U7" s="75">
        <v>857595</v>
      </c>
      <c r="V7" s="75">
        <v>5466209.5800000001</v>
      </c>
      <c r="W7" s="75">
        <v>5648595</v>
      </c>
      <c r="X7" s="14">
        <v>9575534</v>
      </c>
      <c r="Y7" s="111">
        <v>23619604</v>
      </c>
      <c r="Z7" s="111">
        <v>23483515</v>
      </c>
      <c r="AA7" s="111">
        <v>23619788</v>
      </c>
      <c r="AB7" s="14">
        <v>21765555</v>
      </c>
      <c r="AC7" s="111">
        <v>32477862</v>
      </c>
      <c r="AD7" s="111">
        <v>31709908</v>
      </c>
      <c r="AE7" s="111">
        <v>32689159</v>
      </c>
      <c r="AF7" s="14">
        <v>23117182</v>
      </c>
      <c r="AG7" s="111">
        <v>23002153</v>
      </c>
      <c r="AH7" s="111">
        <v>22886470</v>
      </c>
      <c r="AI7" s="111">
        <v>22507639</v>
      </c>
      <c r="AJ7" s="14">
        <v>24408483</v>
      </c>
      <c r="AK7" s="111">
        <v>23707904</v>
      </c>
      <c r="AL7" s="111">
        <v>23503483</v>
      </c>
      <c r="AM7" s="111">
        <v>24837388</v>
      </c>
      <c r="AN7" s="14">
        <v>24787733</v>
      </c>
      <c r="AO7" s="111">
        <v>25264821</v>
      </c>
      <c r="AP7" s="111">
        <v>24702521</v>
      </c>
    </row>
    <row r="8" spans="1:42">
      <c r="A8" s="7" t="s">
        <v>36</v>
      </c>
      <c r="B8" s="7" t="s">
        <v>84</v>
      </c>
      <c r="C8" s="44">
        <v>11280</v>
      </c>
      <c r="D8" s="14">
        <v>2037</v>
      </c>
      <c r="E8" s="9">
        <v>2037</v>
      </c>
      <c r="F8" s="9">
        <v>38091</v>
      </c>
      <c r="G8" s="9">
        <v>4852</v>
      </c>
      <c r="H8" s="14">
        <v>29770</v>
      </c>
      <c r="I8" s="9">
        <v>1967</v>
      </c>
      <c r="J8" s="9">
        <v>10443</v>
      </c>
      <c r="K8" s="9">
        <v>24565</v>
      </c>
      <c r="L8" s="14">
        <v>199789</v>
      </c>
      <c r="M8" s="9">
        <v>200439</v>
      </c>
      <c r="N8" s="9">
        <v>248212</v>
      </c>
      <c r="O8" s="9">
        <v>261858</v>
      </c>
      <c r="P8" s="14">
        <v>379589</v>
      </c>
      <c r="Q8" s="75">
        <v>366445</v>
      </c>
      <c r="R8" s="75">
        <v>540170.41</v>
      </c>
      <c r="S8" s="75">
        <v>513428</v>
      </c>
      <c r="T8" s="14">
        <v>1985189.24</v>
      </c>
      <c r="U8" s="75">
        <v>2465413</v>
      </c>
      <c r="V8" s="75">
        <v>2116894.33</v>
      </c>
      <c r="W8" s="75">
        <v>2985855</v>
      </c>
      <c r="X8" s="14">
        <v>6584337</v>
      </c>
      <c r="Y8" s="111">
        <v>5549825</v>
      </c>
      <c r="Z8" s="111">
        <v>4098605</v>
      </c>
      <c r="AA8" s="111">
        <v>4878662</v>
      </c>
      <c r="AB8" s="14">
        <v>4143383</v>
      </c>
      <c r="AC8" s="111">
        <v>4492763</v>
      </c>
      <c r="AD8" s="111">
        <v>4273636</v>
      </c>
      <c r="AE8" s="111">
        <v>4657201</v>
      </c>
      <c r="AF8" s="14">
        <v>4464291</v>
      </c>
      <c r="AG8" s="111">
        <v>3992167</v>
      </c>
      <c r="AH8" s="111">
        <v>4566121</v>
      </c>
      <c r="AI8" s="111">
        <v>5144488</v>
      </c>
      <c r="AJ8" s="14">
        <v>5484256</v>
      </c>
      <c r="AK8" s="111">
        <v>4901791</v>
      </c>
      <c r="AL8" s="111">
        <v>4746199</v>
      </c>
      <c r="AM8" s="111">
        <v>4682630</v>
      </c>
      <c r="AN8" s="14">
        <v>4752788</v>
      </c>
      <c r="AO8" s="111">
        <v>4557139</v>
      </c>
      <c r="AP8" s="111">
        <v>4812916</v>
      </c>
    </row>
    <row r="9" spans="1:42" s="3" customFormat="1">
      <c r="A9" s="4" t="s">
        <v>37</v>
      </c>
      <c r="B9" s="4" t="s">
        <v>80</v>
      </c>
      <c r="C9" s="50">
        <v>1687523</v>
      </c>
      <c r="D9" s="51">
        <v>1909167</v>
      </c>
      <c r="E9" s="6">
        <v>1774717</v>
      </c>
      <c r="F9" s="6">
        <v>1670809</v>
      </c>
      <c r="G9" s="6">
        <v>1760635</v>
      </c>
      <c r="H9" s="51">
        <v>2160581</v>
      </c>
      <c r="I9" s="6">
        <v>2444499</v>
      </c>
      <c r="J9" s="6">
        <v>2760754</v>
      </c>
      <c r="K9" s="6">
        <v>2962791</v>
      </c>
      <c r="L9" s="51">
        <f>SUM(L4:L8)</f>
        <v>2701316</v>
      </c>
      <c r="M9" s="6">
        <v>3733356</v>
      </c>
      <c r="N9" s="6">
        <v>4432741</v>
      </c>
      <c r="O9" s="6">
        <v>5175668</v>
      </c>
      <c r="P9" s="51">
        <v>4936261.0199999996</v>
      </c>
      <c r="Q9" s="76">
        <v>11214548</v>
      </c>
      <c r="R9" s="76">
        <v>11604096.569999998</v>
      </c>
      <c r="S9" s="76">
        <v>14394589</v>
      </c>
      <c r="T9" s="51">
        <v>16100828</v>
      </c>
      <c r="U9" s="76">
        <v>19090803</v>
      </c>
      <c r="V9" s="76">
        <v>23994106.705159999</v>
      </c>
      <c r="W9" s="76">
        <v>291171259</v>
      </c>
      <c r="X9" s="51">
        <f>SUM(X4:X8)</f>
        <v>298865805</v>
      </c>
      <c r="Y9" s="112">
        <f>SUM(Y4:Y8)</f>
        <v>320496580</v>
      </c>
      <c r="Z9" s="112">
        <v>326192131</v>
      </c>
      <c r="AA9" s="112">
        <v>340728162</v>
      </c>
      <c r="AB9" s="51">
        <v>314138189</v>
      </c>
      <c r="AC9" s="112">
        <v>297612707</v>
      </c>
      <c r="AD9" s="112">
        <v>279861069</v>
      </c>
      <c r="AE9" s="112">
        <v>285980378</v>
      </c>
      <c r="AF9" s="51">
        <v>215778681</v>
      </c>
      <c r="AG9" s="112">
        <v>214233932</v>
      </c>
      <c r="AH9" s="112">
        <v>212420191</v>
      </c>
      <c r="AI9" s="112">
        <v>208411259</v>
      </c>
      <c r="AJ9" s="51">
        <v>206435574</v>
      </c>
      <c r="AK9" s="112">
        <v>198608607</v>
      </c>
      <c r="AL9" s="112">
        <v>198595234</v>
      </c>
      <c r="AM9" s="112">
        <v>198770914</v>
      </c>
      <c r="AN9" s="51">
        <v>194253018</v>
      </c>
      <c r="AO9" s="112">
        <v>195373541</v>
      </c>
      <c r="AP9" s="112">
        <v>192892382</v>
      </c>
    </row>
    <row r="10" spans="1:42" s="58" customFormat="1">
      <c r="A10" s="53" t="s">
        <v>38</v>
      </c>
      <c r="B10" s="53" t="s">
        <v>79</v>
      </c>
      <c r="C10" s="59"/>
      <c r="D10" s="56"/>
      <c r="E10" s="53"/>
      <c r="F10" s="53"/>
      <c r="G10" s="53"/>
      <c r="H10" s="56"/>
      <c r="I10" s="53"/>
      <c r="J10" s="53"/>
      <c r="K10" s="53"/>
      <c r="L10" s="56"/>
      <c r="M10" s="53"/>
      <c r="N10" s="53"/>
      <c r="O10" s="53"/>
      <c r="P10" s="56"/>
      <c r="Q10" s="77"/>
      <c r="R10" s="77"/>
      <c r="S10" s="77"/>
      <c r="T10" s="56"/>
      <c r="U10" s="77"/>
      <c r="V10" s="77"/>
      <c r="W10" s="77"/>
      <c r="X10" s="56"/>
      <c r="Y10" s="110"/>
      <c r="Z10" s="110"/>
      <c r="AA10" s="110"/>
      <c r="AB10" s="56"/>
      <c r="AC10" s="110"/>
      <c r="AD10" s="110"/>
      <c r="AE10" s="110"/>
      <c r="AF10" s="56"/>
      <c r="AG10" s="110"/>
      <c r="AH10" s="110"/>
      <c r="AI10" s="110"/>
      <c r="AJ10" s="56"/>
      <c r="AK10" s="110"/>
      <c r="AL10" s="110"/>
      <c r="AM10" s="110"/>
      <c r="AN10" s="56"/>
      <c r="AO10" s="110"/>
      <c r="AP10" s="110"/>
    </row>
    <row r="11" spans="1:42">
      <c r="A11" s="7" t="s">
        <v>39</v>
      </c>
      <c r="B11" s="7" t="s">
        <v>85</v>
      </c>
      <c r="C11" s="44">
        <v>944</v>
      </c>
      <c r="D11" s="14">
        <v>944</v>
      </c>
      <c r="E11" s="9">
        <v>944</v>
      </c>
      <c r="F11" s="9">
        <v>944</v>
      </c>
      <c r="G11" s="9">
        <v>944</v>
      </c>
      <c r="H11" s="14">
        <v>0</v>
      </c>
      <c r="I11" s="9">
        <v>0</v>
      </c>
      <c r="J11" s="9">
        <v>0</v>
      </c>
      <c r="K11" s="9">
        <v>0</v>
      </c>
      <c r="L11" s="14">
        <v>0</v>
      </c>
      <c r="M11" s="9">
        <v>0</v>
      </c>
      <c r="N11" s="9">
        <v>0</v>
      </c>
      <c r="O11" s="9">
        <v>0</v>
      </c>
      <c r="P11" s="14">
        <v>0</v>
      </c>
      <c r="Q11" s="75">
        <v>0</v>
      </c>
      <c r="R11" s="75">
        <v>0</v>
      </c>
      <c r="S11" s="75">
        <v>0</v>
      </c>
      <c r="T11" s="14">
        <v>0</v>
      </c>
      <c r="U11" s="75">
        <v>0</v>
      </c>
      <c r="V11" s="75">
        <v>0</v>
      </c>
      <c r="W11" s="75">
        <v>0</v>
      </c>
      <c r="X11" s="14">
        <v>0</v>
      </c>
      <c r="Y11" s="111">
        <v>0</v>
      </c>
      <c r="Z11" s="111">
        <v>0</v>
      </c>
      <c r="AA11" s="111">
        <v>0</v>
      </c>
      <c r="AB11" s="14">
        <v>0</v>
      </c>
      <c r="AC11" s="111">
        <v>0</v>
      </c>
      <c r="AD11" s="111">
        <v>0</v>
      </c>
      <c r="AE11" s="111">
        <v>0</v>
      </c>
      <c r="AF11" s="14">
        <v>0</v>
      </c>
      <c r="AG11" s="111">
        <v>0</v>
      </c>
      <c r="AH11" s="111">
        <v>0</v>
      </c>
      <c r="AI11" s="111">
        <v>0</v>
      </c>
      <c r="AJ11" s="14">
        <v>0</v>
      </c>
      <c r="AK11" s="111">
        <v>0</v>
      </c>
      <c r="AL11" s="111">
        <v>0</v>
      </c>
      <c r="AM11" s="111">
        <v>0</v>
      </c>
      <c r="AN11" s="14"/>
      <c r="AO11" s="111"/>
      <c r="AP11" s="111"/>
    </row>
    <row r="12" spans="1:42">
      <c r="A12" s="7" t="s">
        <v>40</v>
      </c>
      <c r="B12" s="7" t="s">
        <v>86</v>
      </c>
      <c r="C12" s="44">
        <v>2198268</v>
      </c>
      <c r="D12" s="14">
        <v>2295500</v>
      </c>
      <c r="E12" s="9">
        <v>2597187</v>
      </c>
      <c r="F12" s="9">
        <v>2517638</v>
      </c>
      <c r="G12" s="9">
        <v>3682513</v>
      </c>
      <c r="H12" s="14">
        <v>4551180</v>
      </c>
      <c r="I12" s="9">
        <v>6684397</v>
      </c>
      <c r="J12" s="9">
        <v>8734138</v>
      </c>
      <c r="K12" s="9">
        <v>12228250</v>
      </c>
      <c r="L12" s="14">
        <v>10671417</v>
      </c>
      <c r="M12" s="9">
        <v>16249070</v>
      </c>
      <c r="N12" s="9">
        <v>15651927</v>
      </c>
      <c r="O12" s="9">
        <v>24011839</v>
      </c>
      <c r="P12" s="14">
        <v>20737917.519999992</v>
      </c>
      <c r="Q12" s="75">
        <v>34447446</v>
      </c>
      <c r="R12" s="75">
        <v>58723500.550000012</v>
      </c>
      <c r="S12" s="75">
        <v>57205254</v>
      </c>
      <c r="T12" s="14">
        <v>47589017.219999991</v>
      </c>
      <c r="U12" s="75">
        <v>57331158</v>
      </c>
      <c r="V12" s="81">
        <v>45945678.119999997</v>
      </c>
      <c r="W12" s="81">
        <v>50624009.307224043</v>
      </c>
      <c r="X12" s="14">
        <v>62040655</v>
      </c>
      <c r="Y12" s="111">
        <v>38709480</v>
      </c>
      <c r="Z12" s="111">
        <v>33613226</v>
      </c>
      <c r="AA12" s="111">
        <v>35504377</v>
      </c>
      <c r="AB12" s="14">
        <v>35280551</v>
      </c>
      <c r="AC12" s="111">
        <v>41095568</v>
      </c>
      <c r="AD12" s="111">
        <v>31605707</v>
      </c>
      <c r="AE12" s="111">
        <v>36293289</v>
      </c>
      <c r="AF12" s="14">
        <v>38936754</v>
      </c>
      <c r="AG12" s="111">
        <v>36253288</v>
      </c>
      <c r="AH12" s="111">
        <v>33741846</v>
      </c>
      <c r="AI12" s="111">
        <v>32760430</v>
      </c>
      <c r="AJ12" s="14">
        <v>33155474</v>
      </c>
      <c r="AK12" s="111">
        <v>31787807</v>
      </c>
      <c r="AL12" s="111">
        <v>27746180</v>
      </c>
      <c r="AM12" s="111">
        <v>29103623</v>
      </c>
      <c r="AN12" s="14">
        <v>33479414</v>
      </c>
      <c r="AO12" s="111">
        <v>35274498</v>
      </c>
      <c r="AP12" s="138">
        <v>31044999</v>
      </c>
    </row>
    <row r="13" spans="1:42">
      <c r="A13" s="7" t="s">
        <v>41</v>
      </c>
      <c r="B13" s="7" t="s">
        <v>87</v>
      </c>
      <c r="C13" s="44">
        <v>433773</v>
      </c>
      <c r="D13" s="14">
        <v>500287</v>
      </c>
      <c r="E13" s="9">
        <v>623380</v>
      </c>
      <c r="F13" s="9">
        <v>712608</v>
      </c>
      <c r="G13" s="9">
        <v>817980</v>
      </c>
      <c r="H13" s="14">
        <v>957873</v>
      </c>
      <c r="I13" s="9">
        <v>914886</v>
      </c>
      <c r="J13" s="9">
        <v>689669</v>
      </c>
      <c r="K13" s="9">
        <v>754274</v>
      </c>
      <c r="L13" s="14">
        <v>540895</v>
      </c>
      <c r="M13" s="9">
        <v>2411161</v>
      </c>
      <c r="N13" s="9">
        <v>2504856</v>
      </c>
      <c r="O13" s="9">
        <v>3143569</v>
      </c>
      <c r="P13" s="14">
        <v>3498580</v>
      </c>
      <c r="Q13" s="75">
        <v>3885427</v>
      </c>
      <c r="R13" s="75">
        <v>8192809</v>
      </c>
      <c r="S13" s="75">
        <v>11647647</v>
      </c>
      <c r="T13" s="14">
        <v>4073460.8200000003</v>
      </c>
      <c r="U13" s="75">
        <v>8465503</v>
      </c>
      <c r="V13" s="81">
        <v>7124171.3899999997</v>
      </c>
      <c r="W13" s="81">
        <v>37996081</v>
      </c>
      <c r="X13" s="14">
        <v>7124171.3899999997</v>
      </c>
      <c r="Y13" s="111">
        <v>15532311</v>
      </c>
      <c r="Z13" s="111">
        <v>11879487</v>
      </c>
      <c r="AA13" s="111">
        <v>11632722</v>
      </c>
      <c r="AB13" s="14">
        <v>7013686</v>
      </c>
      <c r="AC13" s="111">
        <v>5859300</v>
      </c>
      <c r="AD13" s="111">
        <v>5396481</v>
      </c>
      <c r="AE13" s="111">
        <v>3888220</v>
      </c>
      <c r="AF13" s="14">
        <v>4184007</v>
      </c>
      <c r="AG13" s="111">
        <v>4701066</v>
      </c>
      <c r="AH13" s="111">
        <v>2784569</v>
      </c>
      <c r="AI13" s="111">
        <v>3718516</v>
      </c>
      <c r="AJ13" s="14">
        <v>3898039</v>
      </c>
      <c r="AK13" s="111">
        <v>2445074</v>
      </c>
      <c r="AL13" s="111">
        <v>2710918</v>
      </c>
      <c r="AM13" s="111">
        <v>1340875</v>
      </c>
      <c r="AN13" s="14">
        <v>1446258</v>
      </c>
      <c r="AO13" s="111">
        <v>1849326</v>
      </c>
      <c r="AP13" s="138">
        <v>1056488</v>
      </c>
    </row>
    <row r="14" spans="1:42">
      <c r="A14" s="7" t="s">
        <v>42</v>
      </c>
      <c r="B14" s="7" t="s">
        <v>88</v>
      </c>
      <c r="C14" s="44">
        <v>43170</v>
      </c>
      <c r="D14" s="14">
        <v>41262</v>
      </c>
      <c r="E14" s="9">
        <v>43916</v>
      </c>
      <c r="F14" s="9">
        <v>76258</v>
      </c>
      <c r="G14" s="9">
        <v>104852</v>
      </c>
      <c r="H14" s="14">
        <v>329790</v>
      </c>
      <c r="I14" s="9">
        <v>263750</v>
      </c>
      <c r="J14" s="9">
        <v>398113</v>
      </c>
      <c r="K14" s="9">
        <v>495708</v>
      </c>
      <c r="L14" s="14">
        <v>803134</v>
      </c>
      <c r="M14" s="9">
        <v>848121</v>
      </c>
      <c r="N14" s="9">
        <v>958932</v>
      </c>
      <c r="O14" s="9">
        <v>1409910</v>
      </c>
      <c r="P14" s="14">
        <v>1561831</v>
      </c>
      <c r="Q14" s="75">
        <v>1521733</v>
      </c>
      <c r="R14" s="75">
        <v>2247351.7800000003</v>
      </c>
      <c r="S14" s="75">
        <v>3448853</v>
      </c>
      <c r="T14" s="14">
        <v>18418144.390000001</v>
      </c>
      <c r="U14" s="75">
        <v>2753085</v>
      </c>
      <c r="V14" s="81">
        <v>2620227</v>
      </c>
      <c r="W14" s="81">
        <v>8981888</v>
      </c>
      <c r="X14" s="14">
        <v>2620227</v>
      </c>
      <c r="Y14" s="111">
        <v>3573671</v>
      </c>
      <c r="Z14" s="111">
        <v>4062618</v>
      </c>
      <c r="AA14" s="111">
        <v>5609317.8649236038</v>
      </c>
      <c r="AB14" s="14">
        <v>5197437</v>
      </c>
      <c r="AC14" s="111">
        <v>4082820</v>
      </c>
      <c r="AD14" s="111">
        <v>4194355</v>
      </c>
      <c r="AE14" s="111">
        <v>4796226</v>
      </c>
      <c r="AF14" s="14">
        <v>3929886</v>
      </c>
      <c r="AG14" s="111">
        <v>3491515</v>
      </c>
      <c r="AH14" s="111">
        <v>4125300</v>
      </c>
      <c r="AI14" s="111">
        <v>5212857</v>
      </c>
      <c r="AJ14" s="14">
        <v>3810515</v>
      </c>
      <c r="AK14" s="111">
        <v>3851196</v>
      </c>
      <c r="AL14" s="111">
        <v>3329053</v>
      </c>
      <c r="AM14" s="111">
        <v>3063030</v>
      </c>
      <c r="AN14" s="14">
        <v>3430243</v>
      </c>
      <c r="AO14" s="111">
        <v>2694030</v>
      </c>
      <c r="AP14" s="138">
        <v>4417005</v>
      </c>
    </row>
    <row r="15" spans="1:42">
      <c r="A15" s="7" t="s">
        <v>239</v>
      </c>
      <c r="B15" s="7" t="s">
        <v>240</v>
      </c>
      <c r="C15" s="44">
        <v>0</v>
      </c>
      <c r="D15" s="14">
        <v>0</v>
      </c>
      <c r="E15" s="9">
        <v>0</v>
      </c>
      <c r="F15" s="9">
        <v>0</v>
      </c>
      <c r="G15" s="9">
        <v>0</v>
      </c>
      <c r="H15" s="14">
        <v>0</v>
      </c>
      <c r="I15" s="9">
        <v>0</v>
      </c>
      <c r="J15" s="9">
        <v>0</v>
      </c>
      <c r="K15" s="9">
        <v>0</v>
      </c>
      <c r="L15" s="14">
        <v>0</v>
      </c>
      <c r="M15" s="9">
        <v>0</v>
      </c>
      <c r="N15" s="9">
        <v>0</v>
      </c>
      <c r="O15" s="9">
        <v>0</v>
      </c>
      <c r="P15" s="14">
        <v>0</v>
      </c>
      <c r="Q15" s="75">
        <v>0</v>
      </c>
      <c r="R15" s="75">
        <v>0</v>
      </c>
      <c r="S15" s="75">
        <v>0</v>
      </c>
      <c r="T15" s="14">
        <v>0</v>
      </c>
      <c r="U15" s="75">
        <v>0</v>
      </c>
      <c r="V15" s="81">
        <v>0</v>
      </c>
      <c r="W15" s="81">
        <v>0</v>
      </c>
      <c r="X15" s="14">
        <v>0</v>
      </c>
      <c r="Y15" s="111">
        <v>0</v>
      </c>
      <c r="Z15" s="111">
        <v>0</v>
      </c>
      <c r="AA15" s="111">
        <v>0</v>
      </c>
      <c r="AB15" s="118">
        <v>9658592</v>
      </c>
      <c r="AC15" s="111">
        <v>11842519</v>
      </c>
      <c r="AD15" s="111">
        <v>12745572</v>
      </c>
      <c r="AE15" s="111">
        <v>13321775</v>
      </c>
      <c r="AF15" s="118">
        <v>8638531</v>
      </c>
      <c r="AG15" s="111">
        <v>8562817</v>
      </c>
      <c r="AH15" s="111">
        <v>1796189</v>
      </c>
      <c r="AI15" s="111">
        <v>1376103</v>
      </c>
      <c r="AJ15" s="118">
        <v>1744941</v>
      </c>
      <c r="AK15" s="111">
        <v>730550</v>
      </c>
      <c r="AL15" s="111">
        <v>0</v>
      </c>
      <c r="AM15" s="111">
        <v>0</v>
      </c>
      <c r="AN15" s="118">
        <v>354651</v>
      </c>
      <c r="AO15" s="111">
        <v>0</v>
      </c>
      <c r="AP15" s="111">
        <v>0</v>
      </c>
    </row>
    <row r="16" spans="1:42">
      <c r="A16" s="7" t="s">
        <v>211</v>
      </c>
      <c r="B16" s="7" t="s">
        <v>241</v>
      </c>
      <c r="C16" s="44">
        <v>0</v>
      </c>
      <c r="D16" s="14">
        <v>0</v>
      </c>
      <c r="E16" s="9">
        <v>0</v>
      </c>
      <c r="F16" s="9">
        <v>0</v>
      </c>
      <c r="G16" s="9">
        <v>0</v>
      </c>
      <c r="H16" s="14">
        <v>0</v>
      </c>
      <c r="I16" s="9">
        <v>0</v>
      </c>
      <c r="J16" s="9">
        <v>0</v>
      </c>
      <c r="K16" s="9">
        <v>0</v>
      </c>
      <c r="L16" s="14">
        <v>0</v>
      </c>
      <c r="M16" s="9">
        <v>0</v>
      </c>
      <c r="N16" s="9">
        <v>0</v>
      </c>
      <c r="O16" s="9">
        <v>0</v>
      </c>
      <c r="P16" s="14">
        <v>0</v>
      </c>
      <c r="Q16" s="75">
        <v>0</v>
      </c>
      <c r="R16" s="75">
        <v>0</v>
      </c>
      <c r="S16" s="75">
        <v>0</v>
      </c>
      <c r="T16" s="14">
        <v>0</v>
      </c>
      <c r="U16" s="75">
        <v>13428564</v>
      </c>
      <c r="V16" s="75">
        <v>10368188</v>
      </c>
      <c r="W16" s="75">
        <v>3646040</v>
      </c>
      <c r="X16" s="14">
        <v>10368188</v>
      </c>
      <c r="Y16" s="111">
        <v>16769408</v>
      </c>
      <c r="Z16" s="111">
        <v>17030022</v>
      </c>
      <c r="AA16" s="111">
        <v>18401855</v>
      </c>
      <c r="AB16" s="14">
        <v>20622914</v>
      </c>
      <c r="AC16" s="111">
        <v>22464562</v>
      </c>
      <c r="AD16" s="111">
        <v>21331522</v>
      </c>
      <c r="AE16" s="111">
        <v>22797670</v>
      </c>
      <c r="AF16" s="14">
        <v>22870296</v>
      </c>
      <c r="AG16" s="111">
        <v>21076644</v>
      </c>
      <c r="AH16" s="111">
        <v>19984684</v>
      </c>
      <c r="AI16" s="111">
        <v>21794568</v>
      </c>
      <c r="AJ16" s="14">
        <v>22630967</v>
      </c>
      <c r="AK16" s="111">
        <v>20197738</v>
      </c>
      <c r="AL16" s="111">
        <v>18499650</v>
      </c>
      <c r="AM16" s="111">
        <v>17039522</v>
      </c>
      <c r="AN16" s="14">
        <v>18244579</v>
      </c>
      <c r="AO16" s="111">
        <v>17791368</v>
      </c>
      <c r="AP16" s="111">
        <v>17591537</v>
      </c>
    </row>
    <row r="17" spans="1:42">
      <c r="A17" s="7" t="s">
        <v>176</v>
      </c>
      <c r="B17" s="7" t="s">
        <v>177</v>
      </c>
      <c r="C17" s="44">
        <v>0</v>
      </c>
      <c r="D17" s="14">
        <v>0</v>
      </c>
      <c r="E17" s="9">
        <v>0</v>
      </c>
      <c r="F17" s="9">
        <v>0</v>
      </c>
      <c r="G17" s="9">
        <v>0</v>
      </c>
      <c r="H17" s="14">
        <v>0</v>
      </c>
      <c r="I17" s="9">
        <v>0</v>
      </c>
      <c r="J17" s="9">
        <v>0</v>
      </c>
      <c r="K17" s="9">
        <v>0</v>
      </c>
      <c r="L17" s="14">
        <v>0</v>
      </c>
      <c r="M17" s="9">
        <v>0</v>
      </c>
      <c r="N17" s="9">
        <v>0</v>
      </c>
      <c r="O17" s="9">
        <v>80000</v>
      </c>
      <c r="P17" s="14">
        <v>80914</v>
      </c>
      <c r="Q17" s="75">
        <v>60000</v>
      </c>
      <c r="R17" s="75"/>
      <c r="S17" s="75">
        <v>889296</v>
      </c>
      <c r="T17" s="14">
        <v>893757.53</v>
      </c>
      <c r="U17" s="75">
        <v>893758</v>
      </c>
      <c r="V17" s="75">
        <v>0</v>
      </c>
      <c r="W17" s="75">
        <v>416364.71</v>
      </c>
      <c r="X17" s="14">
        <v>583091</v>
      </c>
      <c r="Y17" s="111">
        <v>331559</v>
      </c>
      <c r="Z17" s="111">
        <v>178787</v>
      </c>
      <c r="AA17" s="111">
        <v>0</v>
      </c>
      <c r="AB17" s="14">
        <v>2201633</v>
      </c>
      <c r="AC17" s="111">
        <v>0</v>
      </c>
      <c r="AD17" s="111">
        <v>0</v>
      </c>
      <c r="AE17" s="111">
        <v>600000</v>
      </c>
      <c r="AF17" s="14">
        <v>939421</v>
      </c>
      <c r="AG17" s="111">
        <v>1316842</v>
      </c>
      <c r="AH17" s="111">
        <v>1344143</v>
      </c>
      <c r="AI17" s="111">
        <v>1371744</v>
      </c>
      <c r="AJ17" s="14">
        <v>1399344</v>
      </c>
      <c r="AK17" s="111">
        <v>1426345</v>
      </c>
      <c r="AL17" s="111">
        <v>1453645</v>
      </c>
      <c r="AM17" s="111">
        <v>1481246</v>
      </c>
      <c r="AN17" s="14">
        <v>1508847</v>
      </c>
      <c r="AO17" s="111">
        <v>1535847</v>
      </c>
      <c r="AP17" s="111">
        <v>1563148</v>
      </c>
    </row>
    <row r="18" spans="1:42">
      <c r="A18" s="7" t="s">
        <v>43</v>
      </c>
      <c r="B18" s="7" t="s">
        <v>89</v>
      </c>
      <c r="C18" s="14">
        <v>3026811</v>
      </c>
      <c r="D18" s="14">
        <v>2155682</v>
      </c>
      <c r="E18" s="9">
        <v>3420677</v>
      </c>
      <c r="F18" s="9">
        <v>3535880</v>
      </c>
      <c r="G18" s="9">
        <v>3512879</v>
      </c>
      <c r="H18" s="14">
        <v>6572838</v>
      </c>
      <c r="I18" s="9">
        <v>9815204</v>
      </c>
      <c r="J18" s="9">
        <v>12730541</v>
      </c>
      <c r="K18" s="9">
        <v>22335084</v>
      </c>
      <c r="L18" s="14">
        <v>39750796</v>
      </c>
      <c r="M18" s="9">
        <v>50890411</v>
      </c>
      <c r="N18" s="9">
        <v>28744827</v>
      </c>
      <c r="O18" s="9">
        <v>42375563</v>
      </c>
      <c r="P18" s="73">
        <v>75230026.939999983</v>
      </c>
      <c r="Q18" s="75">
        <v>105043734</v>
      </c>
      <c r="R18" s="75">
        <v>89587138.950000003</v>
      </c>
      <c r="S18" s="75">
        <v>153911716</v>
      </c>
      <c r="T18" s="14">
        <v>236608379</v>
      </c>
      <c r="U18" s="75">
        <v>284686516</v>
      </c>
      <c r="V18" s="75">
        <v>332610705.49000001</v>
      </c>
      <c r="W18" s="75">
        <v>107632123.89000396</v>
      </c>
      <c r="X18" s="14">
        <v>139553427</v>
      </c>
      <c r="Y18" s="111">
        <v>149280776</v>
      </c>
      <c r="Z18" s="111">
        <v>90930596</v>
      </c>
      <c r="AA18" s="111">
        <v>113266682</v>
      </c>
      <c r="AB18" s="14">
        <v>126594883</v>
      </c>
      <c r="AC18" s="111">
        <v>140249211</v>
      </c>
      <c r="AD18" s="111">
        <v>105378878</v>
      </c>
      <c r="AE18" s="111">
        <v>133819981</v>
      </c>
      <c r="AF18" s="14">
        <v>162825718</v>
      </c>
      <c r="AG18" s="111">
        <v>76783946</v>
      </c>
      <c r="AH18" s="111">
        <v>94971130</v>
      </c>
      <c r="AI18" s="111">
        <v>121389129</v>
      </c>
      <c r="AJ18" s="14">
        <v>143774851</v>
      </c>
      <c r="AK18" s="111">
        <v>172376855</v>
      </c>
      <c r="AL18" s="111">
        <v>83421982</v>
      </c>
      <c r="AM18" s="111">
        <v>107469689</v>
      </c>
      <c r="AN18" s="14">
        <v>120325889</v>
      </c>
      <c r="AO18" s="111">
        <v>137209161</v>
      </c>
      <c r="AP18" s="111">
        <v>73133174</v>
      </c>
    </row>
    <row r="19" spans="1:42" s="3" customFormat="1">
      <c r="A19" s="4" t="s">
        <v>44</v>
      </c>
      <c r="B19" s="4" t="s">
        <v>90</v>
      </c>
      <c r="C19" s="51">
        <v>5702966</v>
      </c>
      <c r="D19" s="51">
        <v>4993675</v>
      </c>
      <c r="E19" s="6">
        <v>6686104</v>
      </c>
      <c r="F19" s="6">
        <v>6843328</v>
      </c>
      <c r="G19" s="6">
        <v>8119168</v>
      </c>
      <c r="H19" s="51">
        <v>12411681</v>
      </c>
      <c r="I19" s="6">
        <v>17678237</v>
      </c>
      <c r="J19" s="6">
        <v>22552461</v>
      </c>
      <c r="K19" s="6">
        <v>35813316</v>
      </c>
      <c r="L19" s="51">
        <f>SUM(L12:L18)</f>
        <v>51766242</v>
      </c>
      <c r="M19" s="6">
        <v>70398763</v>
      </c>
      <c r="N19" s="6">
        <v>47860542</v>
      </c>
      <c r="O19" s="6">
        <v>71020881</v>
      </c>
      <c r="P19" s="51">
        <v>101109269.45999998</v>
      </c>
      <c r="Q19" s="76">
        <v>144958340</v>
      </c>
      <c r="R19" s="76">
        <v>158750800.28000003</v>
      </c>
      <c r="S19" s="76">
        <v>227102767</v>
      </c>
      <c r="T19" s="51">
        <v>307582759.36000001</v>
      </c>
      <c r="U19" s="76">
        <v>367558584</v>
      </c>
      <c r="V19" s="76">
        <v>398668970.06999999</v>
      </c>
      <c r="W19" s="76">
        <v>171878095.90722799</v>
      </c>
      <c r="X19" s="51">
        <v>221414318</v>
      </c>
      <c r="Y19" s="112">
        <f>SUM(Y10:Y18)</f>
        <v>224197205</v>
      </c>
      <c r="Z19" s="112">
        <v>157694736</v>
      </c>
      <c r="AA19" s="112">
        <v>184414954</v>
      </c>
      <c r="AB19" s="51">
        <v>206569696</v>
      </c>
      <c r="AC19" s="112">
        <v>225593980</v>
      </c>
      <c r="AD19" s="112">
        <v>180652515</v>
      </c>
      <c r="AE19" s="112">
        <v>215517161</v>
      </c>
      <c r="AF19" s="51">
        <v>242324613</v>
      </c>
      <c r="AG19" s="112">
        <v>152186118</v>
      </c>
      <c r="AH19" s="112">
        <v>158747862</v>
      </c>
      <c r="AI19" s="112">
        <v>187623347</v>
      </c>
      <c r="AJ19" s="51">
        <v>210414131</v>
      </c>
      <c r="AK19" s="112">
        <v>232815565</v>
      </c>
      <c r="AL19" s="112">
        <v>137161428</v>
      </c>
      <c r="AM19" s="112">
        <v>159497985</v>
      </c>
      <c r="AN19" s="51">
        <v>178789881</v>
      </c>
      <c r="AO19" s="112">
        <v>196354230</v>
      </c>
      <c r="AP19" s="112">
        <v>128806351</v>
      </c>
    </row>
    <row r="20" spans="1:42" s="3" customFormat="1">
      <c r="A20" s="4" t="s">
        <v>45</v>
      </c>
      <c r="B20" s="4" t="s">
        <v>91</v>
      </c>
      <c r="C20" s="51">
        <v>7390489</v>
      </c>
      <c r="D20" s="51">
        <v>6902842</v>
      </c>
      <c r="E20" s="6">
        <v>8460821</v>
      </c>
      <c r="F20" s="6">
        <v>8514137</v>
      </c>
      <c r="G20" s="6">
        <v>9879803</v>
      </c>
      <c r="H20" s="51">
        <v>14572262</v>
      </c>
      <c r="I20" s="6">
        <v>20122736</v>
      </c>
      <c r="J20" s="6">
        <v>25313215</v>
      </c>
      <c r="K20" s="6">
        <v>38776107</v>
      </c>
      <c r="L20" s="51">
        <f>L19+L9</f>
        <v>54467558</v>
      </c>
      <c r="M20" s="6">
        <v>74132119</v>
      </c>
      <c r="N20" s="6">
        <v>52293283</v>
      </c>
      <c r="O20" s="6">
        <f>O19+O9</f>
        <v>76196549</v>
      </c>
      <c r="P20" s="51">
        <v>106045530.47999997</v>
      </c>
      <c r="Q20" s="76">
        <v>156172888</v>
      </c>
      <c r="R20" s="76">
        <v>170354896.85000002</v>
      </c>
      <c r="S20" s="76">
        <v>241497356</v>
      </c>
      <c r="T20" s="51">
        <v>323683586.73000002</v>
      </c>
      <c r="U20" s="76">
        <v>386649387</v>
      </c>
      <c r="V20" s="76">
        <v>422663076.77516001</v>
      </c>
      <c r="W20" s="76">
        <v>463049355</v>
      </c>
      <c r="X20" s="51">
        <v>520280123</v>
      </c>
      <c r="Y20" s="112">
        <f>Y9+Y19</f>
        <v>544693785</v>
      </c>
      <c r="Z20" s="112">
        <v>483886867</v>
      </c>
      <c r="AA20" s="112">
        <v>525143116</v>
      </c>
      <c r="AB20" s="51">
        <v>520707885</v>
      </c>
      <c r="AC20" s="112">
        <v>523206687</v>
      </c>
      <c r="AD20" s="112">
        <v>460513584</v>
      </c>
      <c r="AE20" s="112">
        <v>501497539</v>
      </c>
      <c r="AF20" s="51">
        <v>458103294</v>
      </c>
      <c r="AG20" s="112">
        <v>366420050</v>
      </c>
      <c r="AH20" s="112">
        <v>371168053</v>
      </c>
      <c r="AI20" s="112">
        <v>396034606</v>
      </c>
      <c r="AJ20" s="51">
        <v>416849705</v>
      </c>
      <c r="AK20" s="112">
        <v>431424172</v>
      </c>
      <c r="AL20" s="112">
        <v>335756662</v>
      </c>
      <c r="AM20" s="112">
        <v>358268899</v>
      </c>
      <c r="AN20" s="51">
        <v>373042899</v>
      </c>
      <c r="AO20" s="112">
        <v>391727771</v>
      </c>
      <c r="AP20" s="112">
        <v>321698733</v>
      </c>
    </row>
    <row r="21" spans="1:42">
      <c r="C21" s="14"/>
      <c r="D21" s="14"/>
      <c r="H21" s="14"/>
      <c r="L21" s="14"/>
      <c r="O21" s="72"/>
      <c r="P21" s="14"/>
      <c r="Q21" s="78"/>
      <c r="R21" s="78"/>
      <c r="S21" s="78"/>
      <c r="T21" s="14"/>
      <c r="U21" s="78"/>
      <c r="V21" s="78"/>
      <c r="W21" s="78"/>
      <c r="X21" s="14"/>
      <c r="Y21" s="111"/>
      <c r="Z21" s="111"/>
      <c r="AA21" s="111"/>
      <c r="AB21" s="14"/>
      <c r="AC21" s="111"/>
      <c r="AD21" s="111"/>
      <c r="AE21" s="111"/>
      <c r="AF21" s="14"/>
      <c r="AG21" s="111"/>
      <c r="AH21" s="111"/>
      <c r="AI21" s="111"/>
      <c r="AJ21" s="14"/>
      <c r="AK21" s="111"/>
      <c r="AL21" s="111"/>
      <c r="AM21" s="111"/>
      <c r="AN21" s="14"/>
      <c r="AO21" s="111"/>
      <c r="AP21" s="111"/>
    </row>
    <row r="22" spans="1:42">
      <c r="A22" s="45" t="s">
        <v>46</v>
      </c>
      <c r="B22" s="45" t="s">
        <v>92</v>
      </c>
      <c r="C22" s="27"/>
      <c r="D22" s="27"/>
      <c r="E22" s="46"/>
      <c r="F22" s="46"/>
      <c r="G22" s="46"/>
      <c r="H22" s="27"/>
      <c r="I22" s="46"/>
      <c r="J22" s="46"/>
      <c r="K22" s="86"/>
      <c r="L22" s="27"/>
      <c r="M22" s="46"/>
      <c r="N22" s="46"/>
      <c r="O22" s="87"/>
      <c r="P22" s="27"/>
      <c r="Q22" s="88"/>
      <c r="R22" s="88"/>
      <c r="S22" s="88"/>
      <c r="T22" s="27"/>
      <c r="U22" s="88"/>
      <c r="V22" s="88"/>
      <c r="W22" s="88"/>
      <c r="X22" s="27"/>
      <c r="Y22" s="113"/>
      <c r="Z22" s="113"/>
      <c r="AA22" s="113"/>
      <c r="AB22" s="27"/>
      <c r="AC22" s="113"/>
      <c r="AD22" s="113"/>
      <c r="AE22" s="113"/>
      <c r="AF22" s="27"/>
      <c r="AG22" s="113"/>
      <c r="AH22" s="113"/>
      <c r="AI22" s="113"/>
      <c r="AJ22" s="27"/>
      <c r="AK22" s="113"/>
      <c r="AL22" s="113"/>
      <c r="AM22" s="113"/>
      <c r="AN22" s="27"/>
      <c r="AO22" s="113"/>
      <c r="AP22" s="113"/>
    </row>
    <row r="23" spans="1:42" s="58" customFormat="1">
      <c r="A23" s="53" t="s">
        <v>47</v>
      </c>
      <c r="B23" s="53" t="s">
        <v>93</v>
      </c>
      <c r="C23" s="56"/>
      <c r="D23" s="56"/>
      <c r="E23" s="53"/>
      <c r="F23" s="53"/>
      <c r="G23" s="53"/>
      <c r="H23" s="56"/>
      <c r="I23" s="53"/>
      <c r="J23" s="53"/>
      <c r="K23" s="53"/>
      <c r="L23" s="56"/>
      <c r="M23" s="53"/>
      <c r="N23" s="53"/>
      <c r="O23" s="53"/>
      <c r="P23" s="56"/>
      <c r="Q23" s="77"/>
      <c r="R23" s="77"/>
      <c r="S23" s="77"/>
      <c r="T23" s="56"/>
      <c r="U23" s="77"/>
      <c r="V23" s="77"/>
      <c r="W23" s="77"/>
      <c r="X23" s="56"/>
      <c r="Y23" s="110"/>
      <c r="Z23" s="110"/>
      <c r="AA23" s="110"/>
      <c r="AB23" s="56"/>
      <c r="AC23" s="110"/>
      <c r="AD23" s="110"/>
      <c r="AE23" s="110"/>
      <c r="AF23" s="56"/>
      <c r="AG23" s="110"/>
      <c r="AH23" s="110"/>
      <c r="AI23" s="110"/>
      <c r="AJ23" s="56"/>
      <c r="AK23" s="110"/>
      <c r="AL23" s="110"/>
      <c r="AM23" s="110"/>
      <c r="AN23" s="56"/>
      <c r="AO23" s="110"/>
      <c r="AP23" s="110"/>
    </row>
    <row r="24" spans="1:42">
      <c r="A24" s="7" t="s">
        <v>48</v>
      </c>
      <c r="B24" s="29" t="s">
        <v>94</v>
      </c>
      <c r="C24" s="14">
        <v>28800</v>
      </c>
      <c r="D24" s="14">
        <v>28800</v>
      </c>
      <c r="E24" s="9">
        <v>28800</v>
      </c>
      <c r="F24" s="9">
        <v>28800</v>
      </c>
      <c r="G24" s="9">
        <v>28800</v>
      </c>
      <c r="H24" s="14">
        <v>727500</v>
      </c>
      <c r="I24" s="9">
        <v>727500</v>
      </c>
      <c r="J24" s="9">
        <v>727500</v>
      </c>
      <c r="K24" s="9">
        <v>727500</v>
      </c>
      <c r="L24" s="14">
        <v>727500</v>
      </c>
      <c r="M24" s="9">
        <v>722500</v>
      </c>
      <c r="N24" s="9">
        <v>722500</v>
      </c>
      <c r="O24" s="9">
        <v>724124.5</v>
      </c>
      <c r="P24" s="14">
        <v>724125</v>
      </c>
      <c r="Q24" s="75">
        <v>724125</v>
      </c>
      <c r="R24" s="75">
        <v>724124.5</v>
      </c>
      <c r="S24" s="75">
        <v>726731</v>
      </c>
      <c r="T24" s="14">
        <v>726731.1</v>
      </c>
      <c r="U24" s="75">
        <v>726731</v>
      </c>
      <c r="V24" s="75">
        <v>726731.1</v>
      </c>
      <c r="W24" s="75">
        <v>730178.3</v>
      </c>
      <c r="X24" s="14">
        <v>730178</v>
      </c>
      <c r="Y24" s="75">
        <v>730178</v>
      </c>
      <c r="Z24" s="75">
        <v>730178</v>
      </c>
      <c r="AA24" s="75">
        <v>733482</v>
      </c>
      <c r="AB24" s="14">
        <v>733482</v>
      </c>
      <c r="AC24" s="75">
        <v>733482</v>
      </c>
      <c r="AD24" s="75">
        <v>733482</v>
      </c>
      <c r="AE24" s="75">
        <v>733482</v>
      </c>
      <c r="AF24" s="14">
        <v>733482</v>
      </c>
      <c r="AG24" s="75">
        <v>733482</v>
      </c>
      <c r="AH24" s="75">
        <v>733482</v>
      </c>
      <c r="AI24" s="75">
        <v>647600</v>
      </c>
      <c r="AJ24" s="14">
        <v>647600</v>
      </c>
      <c r="AK24" s="75">
        <v>647600</v>
      </c>
      <c r="AL24" s="75">
        <v>647600</v>
      </c>
      <c r="AM24" s="75">
        <v>647600</v>
      </c>
      <c r="AN24" s="14">
        <v>647600</v>
      </c>
      <c r="AO24" s="75">
        <v>647600</v>
      </c>
      <c r="AP24" s="75">
        <v>647600</v>
      </c>
    </row>
    <row r="25" spans="1:42">
      <c r="A25" s="7" t="s">
        <v>180</v>
      </c>
      <c r="B25" s="29" t="s">
        <v>183</v>
      </c>
      <c r="C25" s="14">
        <v>544800</v>
      </c>
      <c r="D25" s="14">
        <v>544800</v>
      </c>
      <c r="E25" s="9">
        <v>544800</v>
      </c>
      <c r="F25" s="9">
        <v>544800</v>
      </c>
      <c r="G25" s="9">
        <v>544800</v>
      </c>
      <c r="H25" s="14">
        <v>496100</v>
      </c>
      <c r="I25" s="9">
        <v>496100</v>
      </c>
      <c r="J25" s="9">
        <v>496100</v>
      </c>
      <c r="K25" s="9">
        <v>496100</v>
      </c>
      <c r="L25" s="14">
        <v>496100</v>
      </c>
      <c r="M25" s="9">
        <v>496100</v>
      </c>
      <c r="N25" s="9">
        <v>496100</v>
      </c>
      <c r="O25" s="9">
        <v>496100</v>
      </c>
      <c r="P25" s="14">
        <v>496100</v>
      </c>
      <c r="Q25" s="75">
        <v>496100</v>
      </c>
      <c r="R25" s="75">
        <v>496100</v>
      </c>
      <c r="S25" s="75">
        <v>496100</v>
      </c>
      <c r="T25" s="14">
        <v>496100</v>
      </c>
      <c r="U25" s="75">
        <v>496100</v>
      </c>
      <c r="V25" s="75">
        <v>496100</v>
      </c>
      <c r="W25" s="75">
        <v>496100.00000000006</v>
      </c>
      <c r="X25" s="14">
        <v>496100</v>
      </c>
      <c r="Y25" s="75">
        <v>496100</v>
      </c>
      <c r="Z25" s="75">
        <v>496100</v>
      </c>
      <c r="AA25" s="75">
        <v>496100</v>
      </c>
      <c r="AB25" s="14">
        <v>496100</v>
      </c>
      <c r="AC25" s="75">
        <v>496100</v>
      </c>
      <c r="AD25" s="75">
        <v>496100</v>
      </c>
      <c r="AE25" s="75">
        <v>496100</v>
      </c>
      <c r="AF25" s="14">
        <v>490305</v>
      </c>
      <c r="AG25" s="75">
        <v>490305</v>
      </c>
      <c r="AH25" s="75">
        <v>490305</v>
      </c>
      <c r="AI25" s="75">
        <v>490305</v>
      </c>
      <c r="AJ25" s="14">
        <v>490305</v>
      </c>
      <c r="AK25" s="75">
        <v>490305</v>
      </c>
      <c r="AL25" s="75">
        <v>490305</v>
      </c>
      <c r="AM25" s="75">
        <v>490305</v>
      </c>
      <c r="AN25" s="14">
        <v>490305</v>
      </c>
      <c r="AO25" s="75">
        <v>490305</v>
      </c>
      <c r="AP25" s="75">
        <v>490305</v>
      </c>
    </row>
    <row r="26" spans="1:42">
      <c r="A26" s="7" t="s">
        <v>181</v>
      </c>
      <c r="B26" s="29" t="s">
        <v>184</v>
      </c>
      <c r="C26" s="14">
        <v>500000</v>
      </c>
      <c r="D26" s="14">
        <v>500000</v>
      </c>
      <c r="E26" s="9">
        <v>500000</v>
      </c>
      <c r="F26" s="9">
        <v>500000</v>
      </c>
      <c r="G26" s="9">
        <v>500000</v>
      </c>
      <c r="H26" s="14">
        <v>0</v>
      </c>
      <c r="I26" s="9">
        <v>995962</v>
      </c>
      <c r="J26" s="9">
        <v>995962</v>
      </c>
      <c r="K26" s="9">
        <v>995962</v>
      </c>
      <c r="L26" s="14">
        <v>995962</v>
      </c>
      <c r="M26" s="9">
        <v>1000962</v>
      </c>
      <c r="N26" s="9">
        <v>10713413</v>
      </c>
      <c r="O26" s="9">
        <v>10713413</v>
      </c>
      <c r="P26" s="14">
        <v>10713413</v>
      </c>
      <c r="Q26" s="75">
        <v>10713413</v>
      </c>
      <c r="R26" s="75">
        <v>57132901.899999999</v>
      </c>
      <c r="S26" s="75">
        <v>57137902</v>
      </c>
      <c r="T26" s="14">
        <v>0</v>
      </c>
      <c r="U26" s="75">
        <v>0</v>
      </c>
      <c r="V26" s="75">
        <v>0</v>
      </c>
      <c r="W26" s="75">
        <v>0</v>
      </c>
      <c r="X26" s="14">
        <v>0</v>
      </c>
      <c r="Y26" s="111">
        <v>0</v>
      </c>
      <c r="Z26" s="111">
        <v>0</v>
      </c>
      <c r="AA26" s="111">
        <v>0</v>
      </c>
      <c r="AB26" s="14">
        <v>0</v>
      </c>
      <c r="AC26" s="111">
        <v>0</v>
      </c>
      <c r="AD26" s="111">
        <v>0</v>
      </c>
      <c r="AE26" s="111">
        <v>0</v>
      </c>
      <c r="AF26" s="14">
        <v>0</v>
      </c>
      <c r="AG26" s="111">
        <v>0</v>
      </c>
      <c r="AH26" s="111">
        <v>0</v>
      </c>
      <c r="AI26" s="111">
        <v>0</v>
      </c>
      <c r="AJ26" s="14">
        <v>0</v>
      </c>
      <c r="AK26" s="111">
        <v>0</v>
      </c>
      <c r="AL26" s="111">
        <v>0</v>
      </c>
      <c r="AM26" s="111">
        <v>0</v>
      </c>
      <c r="AN26" s="14">
        <v>0</v>
      </c>
      <c r="AO26" s="111">
        <v>0</v>
      </c>
      <c r="AP26" s="111">
        <v>0</v>
      </c>
    </row>
    <row r="27" spans="1:42">
      <c r="A27" s="7" t="s">
        <v>182</v>
      </c>
      <c r="B27" s="29" t="s">
        <v>185</v>
      </c>
      <c r="C27" s="14">
        <v>0</v>
      </c>
      <c r="D27" s="14">
        <v>0</v>
      </c>
      <c r="E27" s="9">
        <v>11342</v>
      </c>
      <c r="F27" s="9">
        <v>22683</v>
      </c>
      <c r="G27" s="9">
        <v>68052</v>
      </c>
      <c r="H27" s="14">
        <v>544420</v>
      </c>
      <c r="I27" s="9">
        <v>603502</v>
      </c>
      <c r="J27" s="9">
        <v>662584</v>
      </c>
      <c r="K27" s="9">
        <v>721666</v>
      </c>
      <c r="L27" s="14">
        <v>780748</v>
      </c>
      <c r="M27" s="9">
        <v>878745</v>
      </c>
      <c r="N27" s="9">
        <v>1180897</v>
      </c>
      <c r="O27" s="9">
        <v>1483049</v>
      </c>
      <c r="P27" s="14">
        <v>1764034.1700000002</v>
      </c>
      <c r="Q27" s="75">
        <v>2672873</v>
      </c>
      <c r="R27" s="75">
        <v>75975913</v>
      </c>
      <c r="S27" s="75">
        <v>16531379</v>
      </c>
      <c r="T27" s="14">
        <v>23436052.159999996</v>
      </c>
      <c r="U27" s="75">
        <v>35130040</v>
      </c>
      <c r="V27" s="75">
        <v>46426208.199999996</v>
      </c>
      <c r="W27" s="75">
        <v>54736131</v>
      </c>
      <c r="X27" s="14">
        <v>65139524</v>
      </c>
      <c r="Y27" s="75">
        <v>77850516</v>
      </c>
      <c r="Z27" s="75">
        <v>77205860</v>
      </c>
      <c r="AA27" s="75">
        <v>83239028</v>
      </c>
      <c r="AB27" s="14">
        <v>88781376</v>
      </c>
      <c r="AC27" s="75">
        <v>94814544</v>
      </c>
      <c r="AD27" s="75">
        <v>94814544</v>
      </c>
      <c r="AE27" s="75">
        <v>94978761</v>
      </c>
      <c r="AF27" s="14">
        <v>95471416</v>
      </c>
      <c r="AG27" s="75">
        <v>98326034</v>
      </c>
      <c r="AH27" s="75">
        <v>98637955</v>
      </c>
      <c r="AI27" s="75">
        <v>99079378</v>
      </c>
      <c r="AJ27" s="14">
        <v>99448841</v>
      </c>
      <c r="AK27" s="75">
        <v>99943841</v>
      </c>
      <c r="AL27" s="75">
        <v>101549317</v>
      </c>
      <c r="AM27" s="75">
        <v>102599554</v>
      </c>
      <c r="AN27" s="14">
        <v>102292075</v>
      </c>
      <c r="AO27" s="75">
        <v>103287662</v>
      </c>
      <c r="AP27" s="75">
        <v>104643248</v>
      </c>
    </row>
    <row r="28" spans="1:42">
      <c r="A28" s="7" t="s">
        <v>203</v>
      </c>
      <c r="B28" s="29" t="s">
        <v>204</v>
      </c>
      <c r="C28" s="14">
        <v>0</v>
      </c>
      <c r="D28" s="14">
        <v>0</v>
      </c>
      <c r="E28" s="9">
        <v>0</v>
      </c>
      <c r="F28" s="9">
        <v>0</v>
      </c>
      <c r="G28" s="9">
        <v>0</v>
      </c>
      <c r="H28" s="14">
        <v>0</v>
      </c>
      <c r="I28" s="9">
        <v>0</v>
      </c>
      <c r="J28" s="9">
        <v>0</v>
      </c>
      <c r="K28" s="9">
        <v>0</v>
      </c>
      <c r="L28" s="14">
        <v>0</v>
      </c>
      <c r="M28" s="9">
        <v>0</v>
      </c>
      <c r="N28" s="9">
        <v>0</v>
      </c>
      <c r="O28" s="9">
        <v>0</v>
      </c>
      <c r="P28" s="14">
        <v>0</v>
      </c>
      <c r="Q28" s="75">
        <v>0</v>
      </c>
      <c r="R28" s="75">
        <v>0</v>
      </c>
      <c r="S28" s="75">
        <v>0</v>
      </c>
      <c r="T28" s="14">
        <v>4290</v>
      </c>
      <c r="U28" s="75">
        <v>5428</v>
      </c>
      <c r="V28" s="75">
        <v>1940</v>
      </c>
      <c r="W28" s="75">
        <v>4510803</v>
      </c>
      <c r="X28" s="14">
        <v>2715041</v>
      </c>
      <c r="Y28" s="75">
        <v>4864236</v>
      </c>
      <c r="Z28" s="75">
        <v>9175062</v>
      </c>
      <c r="AA28" s="75">
        <v>19510056</v>
      </c>
      <c r="AB28" s="14">
        <v>9420677</v>
      </c>
      <c r="AC28" s="75">
        <v>9854290</v>
      </c>
      <c r="AD28" s="75">
        <v>-2521640</v>
      </c>
      <c r="AE28" s="75">
        <v>7390341</v>
      </c>
      <c r="AF28" s="14">
        <v>-8035808</v>
      </c>
      <c r="AG28" s="75">
        <v>-9361050</v>
      </c>
      <c r="AH28" s="75">
        <v>-8575998</v>
      </c>
      <c r="AI28" s="75">
        <v>-10475549</v>
      </c>
      <c r="AJ28" s="14">
        <v>-10923234</v>
      </c>
      <c r="AK28" s="75">
        <v>-14523635</v>
      </c>
      <c r="AL28" s="75">
        <v>-11209207</v>
      </c>
      <c r="AM28" s="75">
        <v>-9424853</v>
      </c>
      <c r="AN28" s="14">
        <v>-11565549</v>
      </c>
      <c r="AO28" s="75">
        <v>-8089714</v>
      </c>
      <c r="AP28" s="75">
        <v>-7175692</v>
      </c>
    </row>
    <row r="29" spans="1:42">
      <c r="A29" s="7" t="s">
        <v>205</v>
      </c>
      <c r="B29" s="29" t="s">
        <v>95</v>
      </c>
      <c r="C29" s="14">
        <v>0</v>
      </c>
      <c r="D29" s="14">
        <v>0</v>
      </c>
      <c r="E29" s="9">
        <v>0</v>
      </c>
      <c r="F29" s="9">
        <v>0</v>
      </c>
      <c r="G29" s="9">
        <v>0</v>
      </c>
      <c r="H29" s="14">
        <v>0</v>
      </c>
      <c r="I29" s="9">
        <v>0</v>
      </c>
      <c r="J29" s="9">
        <v>0</v>
      </c>
      <c r="K29" s="9">
        <v>0</v>
      </c>
      <c r="L29" s="14">
        <v>0</v>
      </c>
      <c r="M29" s="9">
        <v>0</v>
      </c>
      <c r="N29" s="9">
        <v>0</v>
      </c>
      <c r="O29" s="9">
        <v>0</v>
      </c>
      <c r="P29" s="14">
        <v>0</v>
      </c>
      <c r="Q29" s="75">
        <v>0</v>
      </c>
      <c r="R29" s="75">
        <v>0</v>
      </c>
      <c r="S29" s="75">
        <v>0</v>
      </c>
      <c r="T29" s="14">
        <v>213387434.13</v>
      </c>
      <c r="U29" s="75">
        <v>266060380</v>
      </c>
      <c r="V29" s="75">
        <v>226780195.51106399</v>
      </c>
      <c r="W29" s="75">
        <v>260738156</v>
      </c>
      <c r="X29" s="14">
        <v>281970504</v>
      </c>
      <c r="Y29" s="75">
        <v>305630277</v>
      </c>
      <c r="Z29" s="75">
        <v>247780886</v>
      </c>
      <c r="AA29" s="75">
        <v>266801720</v>
      </c>
      <c r="AB29" s="14">
        <v>259280268</v>
      </c>
      <c r="AC29" s="75">
        <v>245271163</v>
      </c>
      <c r="AD29" s="75">
        <v>200716067</v>
      </c>
      <c r="AE29" s="75">
        <v>223192671</v>
      </c>
      <c r="AF29" s="14">
        <v>220987589</v>
      </c>
      <c r="AG29" s="75">
        <v>229349512</v>
      </c>
      <c r="AH29" s="75">
        <v>251171011</v>
      </c>
      <c r="AI29" s="75">
        <v>154948363</v>
      </c>
      <c r="AJ29" s="14">
        <v>169365699</v>
      </c>
      <c r="AK29" s="75">
        <v>195782724</v>
      </c>
      <c r="AL29" s="75">
        <v>113341906</v>
      </c>
      <c r="AM29" s="75">
        <v>131133964</v>
      </c>
      <c r="AN29" s="14">
        <v>142450485</v>
      </c>
      <c r="AO29" s="75">
        <v>155344446</v>
      </c>
      <c r="AP29" s="75">
        <v>105509219</v>
      </c>
    </row>
    <row r="30" spans="1:42">
      <c r="A30" s="7" t="s">
        <v>178</v>
      </c>
      <c r="B30" s="29" t="s">
        <v>206</v>
      </c>
      <c r="C30" s="14">
        <v>1676734</v>
      </c>
      <c r="D30" s="14">
        <v>1070237</v>
      </c>
      <c r="E30" s="9">
        <v>4372510</v>
      </c>
      <c r="F30" s="9">
        <v>1509400</v>
      </c>
      <c r="G30" s="9">
        <v>1509400</v>
      </c>
      <c r="H30" s="14">
        <v>1509400</v>
      </c>
      <c r="I30" s="9">
        <v>2616603</v>
      </c>
      <c r="J30" s="9">
        <v>2616603</v>
      </c>
      <c r="K30" s="9">
        <v>2616603</v>
      </c>
      <c r="L30" s="14">
        <v>2616603</v>
      </c>
      <c r="M30" s="9">
        <v>39084114</v>
      </c>
      <c r="N30" s="9">
        <v>2061163</v>
      </c>
      <c r="O30" s="9">
        <v>2061162.62</v>
      </c>
      <c r="P30" s="14">
        <v>2061163</v>
      </c>
      <c r="Q30" s="75">
        <v>78446963</v>
      </c>
      <c r="R30" s="75">
        <v>4650568.7</v>
      </c>
      <c r="S30" s="75">
        <v>4650569</v>
      </c>
      <c r="T30" s="14">
        <v>0</v>
      </c>
      <c r="U30" s="75">
        <v>0</v>
      </c>
      <c r="V30" s="75">
        <v>0</v>
      </c>
      <c r="W30" s="75">
        <v>0</v>
      </c>
      <c r="X30" s="14">
        <v>0</v>
      </c>
      <c r="Y30" s="75">
        <v>0</v>
      </c>
      <c r="Z30" s="75">
        <v>0</v>
      </c>
      <c r="AA30" s="75">
        <v>0</v>
      </c>
      <c r="AB30" s="14">
        <v>0</v>
      </c>
      <c r="AC30" s="75">
        <v>0</v>
      </c>
      <c r="AD30" s="75">
        <v>0</v>
      </c>
      <c r="AE30" s="75">
        <v>0</v>
      </c>
      <c r="AF30" s="14">
        <v>0</v>
      </c>
      <c r="AG30" s="75">
        <v>0</v>
      </c>
      <c r="AH30" s="75">
        <v>0</v>
      </c>
      <c r="AI30" s="75">
        <v>0</v>
      </c>
      <c r="AJ30" s="14">
        <v>0</v>
      </c>
      <c r="AK30" s="75">
        <v>0</v>
      </c>
      <c r="AL30" s="75">
        <v>0</v>
      </c>
      <c r="AM30" s="138">
        <v>0</v>
      </c>
      <c r="AN30" s="14">
        <v>0</v>
      </c>
      <c r="AO30" s="75">
        <v>0</v>
      </c>
      <c r="AP30" s="75">
        <v>0</v>
      </c>
    </row>
    <row r="31" spans="1:42">
      <c r="A31" s="7" t="s">
        <v>49</v>
      </c>
      <c r="B31" s="7" t="s">
        <v>96</v>
      </c>
      <c r="C31" s="14">
        <v>2122631</v>
      </c>
      <c r="D31" s="14">
        <v>3302273</v>
      </c>
      <c r="E31" s="9">
        <v>1569713</v>
      </c>
      <c r="F31" s="9">
        <v>2975387</v>
      </c>
      <c r="G31" s="9">
        <v>5177149</v>
      </c>
      <c r="H31" s="14">
        <v>8412045</v>
      </c>
      <c r="I31" s="9">
        <v>4997442</v>
      </c>
      <c r="J31" s="9">
        <v>12524092</v>
      </c>
      <c r="K31" s="9">
        <v>22756362</v>
      </c>
      <c r="L31" s="14">
        <v>36467511</v>
      </c>
      <c r="M31" s="9">
        <v>10355993</v>
      </c>
      <c r="N31" s="9">
        <v>23409591</v>
      </c>
      <c r="O31" s="9">
        <v>41558988.32000003</v>
      </c>
      <c r="P31" s="14">
        <v>76385801</v>
      </c>
      <c r="Q31" s="75">
        <v>35340987</v>
      </c>
      <c r="R31" s="75">
        <v>-5401429.8100001067</v>
      </c>
      <c r="S31" s="75">
        <v>119734401</v>
      </c>
      <c r="T31" s="14">
        <v>0</v>
      </c>
      <c r="U31" s="75">
        <v>0</v>
      </c>
      <c r="V31" s="75">
        <v>0</v>
      </c>
      <c r="W31" s="75">
        <v>0</v>
      </c>
      <c r="X31" s="14">
        <v>0</v>
      </c>
      <c r="Y31" s="111">
        <v>0</v>
      </c>
      <c r="Z31" s="111">
        <v>0</v>
      </c>
      <c r="AA31" s="111">
        <v>0</v>
      </c>
      <c r="AB31" s="14">
        <v>0</v>
      </c>
      <c r="AC31" s="111">
        <v>0</v>
      </c>
      <c r="AD31" s="111">
        <v>0</v>
      </c>
      <c r="AE31" s="111">
        <v>0</v>
      </c>
      <c r="AF31" s="14">
        <v>0</v>
      </c>
      <c r="AG31" s="111">
        <v>0</v>
      </c>
      <c r="AH31" s="111">
        <v>0</v>
      </c>
      <c r="AI31" s="111">
        <v>0</v>
      </c>
      <c r="AJ31" s="14">
        <v>0</v>
      </c>
      <c r="AK31" s="111">
        <v>0</v>
      </c>
      <c r="AL31" s="111">
        <v>0</v>
      </c>
      <c r="AM31" s="111">
        <v>0</v>
      </c>
      <c r="AN31" s="14">
        <v>0</v>
      </c>
      <c r="AO31" s="111">
        <v>0</v>
      </c>
      <c r="AP31" s="111">
        <v>0</v>
      </c>
    </row>
    <row r="32" spans="1:42">
      <c r="A32" s="7" t="s">
        <v>224</v>
      </c>
      <c r="B32" s="7" t="s">
        <v>225</v>
      </c>
      <c r="C32" s="14"/>
      <c r="D32" s="14"/>
      <c r="E32" s="9"/>
      <c r="F32" s="9"/>
      <c r="G32" s="9"/>
      <c r="H32" s="14"/>
      <c r="I32" s="9"/>
      <c r="J32" s="9"/>
      <c r="K32" s="9"/>
      <c r="L32" s="14"/>
      <c r="M32" s="9"/>
      <c r="N32" s="9"/>
      <c r="O32" s="9"/>
      <c r="P32" s="14"/>
      <c r="Q32" s="75"/>
      <c r="R32" s="75"/>
      <c r="S32" s="75"/>
      <c r="T32" s="14"/>
      <c r="U32" s="75"/>
      <c r="V32" s="75"/>
      <c r="W32" s="75"/>
      <c r="X32" s="14"/>
      <c r="Y32" s="111">
        <v>-18636050</v>
      </c>
      <c r="Z32" s="111">
        <v>-18636050</v>
      </c>
      <c r="AA32" s="111">
        <v>-18636050</v>
      </c>
      <c r="AB32" s="14">
        <v>-18636050</v>
      </c>
      <c r="AC32" s="111">
        <v>-18636050</v>
      </c>
      <c r="AD32" s="111">
        <v>-18636050</v>
      </c>
      <c r="AE32" s="111">
        <v>-18636050</v>
      </c>
      <c r="AF32" s="14">
        <v>-18636050</v>
      </c>
      <c r="AG32" s="111">
        <v>-124849332</v>
      </c>
      <c r="AH32" s="111">
        <v>-124849332</v>
      </c>
      <c r="AI32" s="111">
        <v>-16078200</v>
      </c>
      <c r="AJ32" s="14">
        <v>-15765955</v>
      </c>
      <c r="AK32" s="111">
        <v>-15765955</v>
      </c>
      <c r="AL32" s="111">
        <v>-13947126</v>
      </c>
      <c r="AM32" s="111">
        <v>-13947126</v>
      </c>
      <c r="AN32" s="14">
        <v>-13947126</v>
      </c>
      <c r="AO32" s="111">
        <v>-13586844</v>
      </c>
      <c r="AP32" s="111">
        <v>-13586844</v>
      </c>
    </row>
    <row r="33" spans="1:42" s="3" customFormat="1">
      <c r="A33" s="4" t="s">
        <v>50</v>
      </c>
      <c r="B33" s="4" t="s">
        <v>97</v>
      </c>
      <c r="C33" s="51">
        <v>4872965</v>
      </c>
      <c r="D33" s="51">
        <v>5446110</v>
      </c>
      <c r="E33" s="6">
        <v>7027165</v>
      </c>
      <c r="F33" s="6">
        <v>5581070</v>
      </c>
      <c r="G33" s="6">
        <v>7828201</v>
      </c>
      <c r="H33" s="51">
        <v>11689465</v>
      </c>
      <c r="I33" s="6">
        <v>10437109</v>
      </c>
      <c r="J33" s="6">
        <v>18022841</v>
      </c>
      <c r="K33" s="6">
        <v>28314193</v>
      </c>
      <c r="L33" s="51">
        <v>42084424</v>
      </c>
      <c r="M33" s="6">
        <v>52538414</v>
      </c>
      <c r="N33" s="6">
        <v>38583664</v>
      </c>
      <c r="O33" s="6">
        <v>57036837.440000027</v>
      </c>
      <c r="P33" s="51">
        <v>92144636.170000002</v>
      </c>
      <c r="Q33" s="76">
        <v>128394461</v>
      </c>
      <c r="R33" s="76">
        <v>133578178.28999989</v>
      </c>
      <c r="S33" s="76">
        <v>199277081</v>
      </c>
      <c r="T33" s="51">
        <v>238050607.38999999</v>
      </c>
      <c r="U33" s="76">
        <v>302418679</v>
      </c>
      <c r="V33" s="76">
        <v>274431174.6110642</v>
      </c>
      <c r="W33" s="76">
        <v>321211367</v>
      </c>
      <c r="X33" s="51">
        <v>351051347</v>
      </c>
      <c r="Y33" s="115">
        <v>370935258</v>
      </c>
      <c r="Z33" s="115">
        <v>316752035.68674302</v>
      </c>
      <c r="AA33" s="115">
        <v>352144336</v>
      </c>
      <c r="AB33" s="51">
        <v>340075853</v>
      </c>
      <c r="AC33" s="112">
        <v>332533529</v>
      </c>
      <c r="AD33" s="112">
        <v>275602503</v>
      </c>
      <c r="AE33" s="112">
        <v>308155305</v>
      </c>
      <c r="AF33" s="51">
        <v>291010934</v>
      </c>
      <c r="AG33" s="112">
        <v>194688951</v>
      </c>
      <c r="AH33" s="112">
        <v>217607423</v>
      </c>
      <c r="AI33" s="112">
        <v>228611897</v>
      </c>
      <c r="AJ33" s="51">
        <v>243263256</v>
      </c>
      <c r="AK33" s="112">
        <v>266574880</v>
      </c>
      <c r="AL33" s="112">
        <v>190872795</v>
      </c>
      <c r="AM33" s="112">
        <v>211499444</v>
      </c>
      <c r="AN33" s="51">
        <v>220367790</v>
      </c>
      <c r="AO33" s="112">
        <v>238093455</v>
      </c>
      <c r="AP33" s="112">
        <v>190527836</v>
      </c>
    </row>
    <row r="34" spans="1:42">
      <c r="A34" s="7" t="s">
        <v>312</v>
      </c>
      <c r="B34" s="7" t="s">
        <v>98</v>
      </c>
      <c r="C34" s="14">
        <v>0</v>
      </c>
      <c r="D34" s="14">
        <v>0</v>
      </c>
      <c r="E34" s="9">
        <v>0</v>
      </c>
      <c r="F34" s="9">
        <v>0</v>
      </c>
      <c r="G34" s="9">
        <v>0</v>
      </c>
      <c r="H34" s="14">
        <v>0</v>
      </c>
      <c r="I34" s="9">
        <v>1782</v>
      </c>
      <c r="J34" s="9">
        <v>3157</v>
      </c>
      <c r="K34" s="9">
        <v>4605</v>
      </c>
      <c r="L34" s="14">
        <v>0</v>
      </c>
      <c r="M34" s="9">
        <v>0</v>
      </c>
      <c r="N34" s="9">
        <v>0</v>
      </c>
      <c r="O34" s="9">
        <v>0</v>
      </c>
      <c r="P34" s="14">
        <v>0</v>
      </c>
      <c r="Q34" s="75">
        <v>0</v>
      </c>
      <c r="R34" s="75">
        <v>0</v>
      </c>
      <c r="S34" s="75">
        <v>0</v>
      </c>
      <c r="T34" s="14">
        <v>0</v>
      </c>
      <c r="U34" s="75">
        <v>0</v>
      </c>
      <c r="V34" s="75">
        <v>0</v>
      </c>
      <c r="W34" s="75">
        <v>0</v>
      </c>
      <c r="X34" s="14">
        <v>0</v>
      </c>
      <c r="Y34" s="111">
        <v>0</v>
      </c>
      <c r="Z34" s="111">
        <v>0</v>
      </c>
      <c r="AA34" s="111">
        <v>0</v>
      </c>
      <c r="AB34" s="14">
        <v>0</v>
      </c>
      <c r="AC34" s="111">
        <v>0</v>
      </c>
      <c r="AD34" s="111">
        <v>0</v>
      </c>
      <c r="AE34" s="111">
        <v>0</v>
      </c>
      <c r="AF34" s="14">
        <v>0</v>
      </c>
      <c r="AG34" s="111">
        <v>0</v>
      </c>
      <c r="AH34" s="111">
        <v>0</v>
      </c>
      <c r="AI34" s="111">
        <v>0</v>
      </c>
      <c r="AJ34" s="14">
        <v>0</v>
      </c>
      <c r="AK34" s="111">
        <v>0</v>
      </c>
      <c r="AL34" s="111">
        <v>0</v>
      </c>
      <c r="AM34" s="111">
        <v>0</v>
      </c>
      <c r="AN34" s="14">
        <v>0</v>
      </c>
      <c r="AO34" s="111">
        <v>0</v>
      </c>
      <c r="AP34" s="111">
        <v>0</v>
      </c>
    </row>
    <row r="35" spans="1:42" s="3" customFormat="1">
      <c r="A35" s="18" t="s">
        <v>51</v>
      </c>
      <c r="B35" s="4" t="s">
        <v>99</v>
      </c>
      <c r="C35" s="51">
        <v>4872965</v>
      </c>
      <c r="D35" s="51">
        <v>5446110</v>
      </c>
      <c r="E35" s="6">
        <v>7027165</v>
      </c>
      <c r="F35" s="6">
        <v>5581070</v>
      </c>
      <c r="G35" s="6">
        <v>7828201</v>
      </c>
      <c r="H35" s="51">
        <v>11689465</v>
      </c>
      <c r="I35" s="6">
        <v>10438891</v>
      </c>
      <c r="J35" s="6">
        <v>18025998</v>
      </c>
      <c r="K35" s="6">
        <v>28318798</v>
      </c>
      <c r="L35" s="51">
        <v>42084424</v>
      </c>
      <c r="M35" s="6">
        <v>52538414</v>
      </c>
      <c r="N35" s="6">
        <v>38583664</v>
      </c>
      <c r="O35" s="6">
        <v>57036837.440000027</v>
      </c>
      <c r="P35" s="51">
        <v>92144636.170000002</v>
      </c>
      <c r="Q35" s="76">
        <v>128394461</v>
      </c>
      <c r="R35" s="76">
        <v>133578178.28999989</v>
      </c>
      <c r="S35" s="76">
        <v>199277081</v>
      </c>
      <c r="T35" s="51">
        <v>238050607.38999999</v>
      </c>
      <c r="U35" s="76">
        <v>302418679</v>
      </c>
      <c r="V35" s="76">
        <v>274431174.6110642</v>
      </c>
      <c r="W35" s="76">
        <v>321211367</v>
      </c>
      <c r="X35" s="51">
        <v>351051347</v>
      </c>
      <c r="Y35" s="115">
        <v>370935258</v>
      </c>
      <c r="Z35" s="115">
        <v>316752035.68674302</v>
      </c>
      <c r="AA35" s="115">
        <v>352144336</v>
      </c>
      <c r="AB35" s="51">
        <v>340075853</v>
      </c>
      <c r="AC35" s="112">
        <v>332533529</v>
      </c>
      <c r="AD35" s="112">
        <v>275602503</v>
      </c>
      <c r="AE35" s="112">
        <v>308155305</v>
      </c>
      <c r="AF35" s="51">
        <v>291010934</v>
      </c>
      <c r="AG35" s="112">
        <v>194688951</v>
      </c>
      <c r="AH35" s="112">
        <v>217607423</v>
      </c>
      <c r="AI35" s="112">
        <v>228611897</v>
      </c>
      <c r="AJ35" s="51">
        <v>243263256</v>
      </c>
      <c r="AK35" s="112">
        <v>266574880</v>
      </c>
      <c r="AL35" s="112">
        <v>190872795</v>
      </c>
      <c r="AM35" s="112">
        <v>211499444</v>
      </c>
      <c r="AN35" s="51">
        <v>220367790</v>
      </c>
      <c r="AO35" s="112">
        <v>238093455</v>
      </c>
      <c r="AP35" s="112">
        <v>190527836</v>
      </c>
    </row>
    <row r="36" spans="1:42" s="58" customFormat="1">
      <c r="A36" s="53" t="s">
        <v>52</v>
      </c>
      <c r="B36" s="53" t="s">
        <v>100</v>
      </c>
      <c r="C36" s="56"/>
      <c r="D36" s="56"/>
      <c r="E36" s="53"/>
      <c r="F36" s="53"/>
      <c r="G36" s="53"/>
      <c r="H36" s="56"/>
      <c r="I36" s="53"/>
      <c r="J36" s="53"/>
      <c r="K36" s="53"/>
      <c r="L36" s="56"/>
      <c r="M36" s="53"/>
      <c r="N36" s="53"/>
      <c r="O36" s="53"/>
      <c r="P36" s="56"/>
      <c r="Q36" s="77"/>
      <c r="R36" s="77"/>
      <c r="S36" s="77"/>
      <c r="T36" s="56"/>
      <c r="U36" s="77"/>
      <c r="V36" s="77"/>
      <c r="W36" s="77"/>
      <c r="X36" s="56"/>
      <c r="Y36" s="110"/>
      <c r="Z36" s="110"/>
      <c r="AA36" s="110"/>
      <c r="AB36" s="56"/>
      <c r="AC36" s="110"/>
      <c r="AD36" s="110"/>
      <c r="AE36" s="110"/>
      <c r="AF36" s="56"/>
      <c r="AG36" s="110"/>
      <c r="AH36" s="110"/>
      <c r="AI36" s="110"/>
      <c r="AJ36" s="56"/>
      <c r="AK36" s="110"/>
      <c r="AL36" s="110"/>
      <c r="AM36" s="110"/>
      <c r="AN36" s="56"/>
      <c r="AO36" s="110"/>
      <c r="AP36" s="110"/>
    </row>
    <row r="37" spans="1:42" s="58" customFormat="1">
      <c r="A37" s="7" t="s">
        <v>186</v>
      </c>
      <c r="B37" s="7" t="s">
        <v>187</v>
      </c>
      <c r="C37" s="14">
        <v>0</v>
      </c>
      <c r="D37" s="14">
        <v>0</v>
      </c>
      <c r="E37" s="9">
        <v>0</v>
      </c>
      <c r="F37" s="9">
        <v>0</v>
      </c>
      <c r="G37" s="9">
        <v>0</v>
      </c>
      <c r="H37" s="14">
        <v>0</v>
      </c>
      <c r="I37" s="9">
        <v>0</v>
      </c>
      <c r="J37" s="9">
        <v>0</v>
      </c>
      <c r="K37" s="9">
        <v>0</v>
      </c>
      <c r="L37" s="14">
        <v>0</v>
      </c>
      <c r="M37" s="9">
        <v>0</v>
      </c>
      <c r="N37" s="9">
        <v>0</v>
      </c>
      <c r="O37" s="9">
        <v>0</v>
      </c>
      <c r="P37" s="14">
        <v>0</v>
      </c>
      <c r="Q37" s="75">
        <v>5510862</v>
      </c>
      <c r="R37" s="75">
        <v>5251594</v>
      </c>
      <c r="S37" s="75">
        <v>7295940</v>
      </c>
      <c r="T37" s="14">
        <v>6994026.5550771505</v>
      </c>
      <c r="U37" s="75">
        <v>6588073</v>
      </c>
      <c r="V37" s="75">
        <v>5868866.8300000001</v>
      </c>
      <c r="W37" s="75">
        <v>7039560.1561531797</v>
      </c>
      <c r="X37" s="14">
        <v>8991251</v>
      </c>
      <c r="Y37" s="75">
        <v>7009503</v>
      </c>
      <c r="Z37" s="75">
        <v>7246758</v>
      </c>
      <c r="AA37" s="75">
        <v>6509228</v>
      </c>
      <c r="AB37" s="14">
        <v>5412072</v>
      </c>
      <c r="AC37" s="75">
        <v>4536880</v>
      </c>
      <c r="AD37" s="75">
        <v>3356569</v>
      </c>
      <c r="AE37" s="75">
        <v>2620619</v>
      </c>
      <c r="AF37" s="14">
        <v>1379495</v>
      </c>
      <c r="AG37" s="75">
        <v>7419939</v>
      </c>
      <c r="AH37" s="75">
        <v>6862783</v>
      </c>
      <c r="AI37" s="75">
        <v>6190555</v>
      </c>
      <c r="AJ37" s="14">
        <v>5586049</v>
      </c>
      <c r="AK37" s="75">
        <v>4874508</v>
      </c>
      <c r="AL37" s="75">
        <v>4329191</v>
      </c>
      <c r="AM37" s="75">
        <v>3979872</v>
      </c>
      <c r="AN37" s="14">
        <v>3382609</v>
      </c>
      <c r="AO37" s="75">
        <v>2616538</v>
      </c>
      <c r="AP37" s="75">
        <v>1779804</v>
      </c>
    </row>
    <row r="38" spans="1:42">
      <c r="A38" s="7" t="s">
        <v>53</v>
      </c>
      <c r="B38" s="7" t="s">
        <v>101</v>
      </c>
      <c r="C38" s="14">
        <v>248033</v>
      </c>
      <c r="D38" s="14">
        <v>318297</v>
      </c>
      <c r="E38" s="9">
        <v>318297</v>
      </c>
      <c r="F38" s="9">
        <v>270122</v>
      </c>
      <c r="G38" s="9">
        <v>271654</v>
      </c>
      <c r="H38" s="14">
        <v>285848</v>
      </c>
      <c r="I38" s="9">
        <v>394296</v>
      </c>
      <c r="J38" s="9">
        <v>507053</v>
      </c>
      <c r="K38" s="9">
        <v>425339</v>
      </c>
      <c r="L38" s="14">
        <v>359388</v>
      </c>
      <c r="M38" s="9">
        <v>500240</v>
      </c>
      <c r="N38" s="9">
        <v>587326</v>
      </c>
      <c r="O38" s="9">
        <v>750665</v>
      </c>
      <c r="P38" s="14">
        <v>537405</v>
      </c>
      <c r="Q38" s="75">
        <v>812193</v>
      </c>
      <c r="R38" s="75">
        <v>615771.71</v>
      </c>
      <c r="S38" s="75">
        <v>845028</v>
      </c>
      <c r="T38" s="14">
        <v>443394.1</v>
      </c>
      <c r="U38" s="75">
        <v>778223</v>
      </c>
      <c r="V38" s="75">
        <v>661939.21</v>
      </c>
      <c r="W38" s="75">
        <v>1957654.75</v>
      </c>
      <c r="X38" s="14">
        <v>4993184</v>
      </c>
      <c r="Y38" s="75">
        <v>6999856</v>
      </c>
      <c r="Z38" s="75">
        <v>7226626</v>
      </c>
      <c r="AA38" s="75">
        <v>7440918</v>
      </c>
      <c r="AB38" s="14">
        <v>5367763</v>
      </c>
      <c r="AC38" s="75">
        <v>1122999</v>
      </c>
      <c r="AD38" s="75">
        <v>1501742</v>
      </c>
      <c r="AE38" s="75">
        <v>1394267</v>
      </c>
      <c r="AF38" s="14">
        <v>858101</v>
      </c>
      <c r="AG38" s="75">
        <v>1083427</v>
      </c>
      <c r="AH38" s="75">
        <v>1075271</v>
      </c>
      <c r="AI38" s="75">
        <v>1095964</v>
      </c>
      <c r="AJ38" s="14">
        <v>1143594</v>
      </c>
      <c r="AK38" s="75">
        <v>1052026</v>
      </c>
      <c r="AL38" s="75">
        <v>1220172</v>
      </c>
      <c r="AM38" s="75">
        <v>1047301</v>
      </c>
      <c r="AN38" s="14">
        <v>1032520</v>
      </c>
      <c r="AO38" s="75">
        <v>1265401</v>
      </c>
      <c r="AP38" s="75">
        <v>1284876</v>
      </c>
    </row>
    <row r="39" spans="1:42">
      <c r="A39" s="7" t="s">
        <v>220</v>
      </c>
      <c r="B39" s="7" t="s">
        <v>259</v>
      </c>
      <c r="C39" s="14">
        <v>0</v>
      </c>
      <c r="D39" s="14">
        <v>0</v>
      </c>
      <c r="E39" s="9">
        <v>0</v>
      </c>
      <c r="F39" s="9">
        <v>0</v>
      </c>
      <c r="G39" s="9">
        <v>0</v>
      </c>
      <c r="H39" s="14">
        <v>0</v>
      </c>
      <c r="I39" s="9">
        <v>0</v>
      </c>
      <c r="J39" s="9">
        <v>0</v>
      </c>
      <c r="K39" s="9">
        <v>0</v>
      </c>
      <c r="L39" s="14">
        <v>0</v>
      </c>
      <c r="M39" s="9">
        <v>0</v>
      </c>
      <c r="N39" s="9">
        <v>0</v>
      </c>
      <c r="O39" s="9">
        <v>0</v>
      </c>
      <c r="P39" s="14">
        <v>0</v>
      </c>
      <c r="Q39" s="75">
        <v>0</v>
      </c>
      <c r="R39" s="75">
        <v>0</v>
      </c>
      <c r="S39" s="75">
        <v>0</v>
      </c>
      <c r="T39" s="14">
        <v>0</v>
      </c>
      <c r="U39" s="75">
        <v>0</v>
      </c>
      <c r="V39" s="75">
        <v>0</v>
      </c>
      <c r="W39" s="75">
        <v>0</v>
      </c>
      <c r="X39" s="14">
        <v>2588247</v>
      </c>
      <c r="Y39" s="75">
        <v>2601014</v>
      </c>
      <c r="Z39" s="75">
        <v>2532666</v>
      </c>
      <c r="AA39" s="75">
        <v>2355456</v>
      </c>
      <c r="AB39" s="14">
        <v>2983161</v>
      </c>
      <c r="AC39" s="75">
        <v>2034370</v>
      </c>
      <c r="AD39" s="75">
        <v>2562680</v>
      </c>
      <c r="AE39" s="75">
        <v>3002143</v>
      </c>
      <c r="AF39" s="14">
        <v>3005714</v>
      </c>
      <c r="AG39" s="75">
        <v>1868970</v>
      </c>
      <c r="AH39" s="75">
        <v>2061321</v>
      </c>
      <c r="AI39" s="75">
        <v>2642185</v>
      </c>
      <c r="AJ39" s="14">
        <v>2946201</v>
      </c>
      <c r="AK39" s="75">
        <v>1401733</v>
      </c>
      <c r="AL39" s="75">
        <v>1416148</v>
      </c>
      <c r="AM39" s="75">
        <v>3027042</v>
      </c>
      <c r="AN39" s="14">
        <v>2675264</v>
      </c>
      <c r="AO39" s="75">
        <v>2444413</v>
      </c>
      <c r="AP39" s="75">
        <v>2782745</v>
      </c>
    </row>
    <row r="40" spans="1:42">
      <c r="A40" s="7" t="s">
        <v>217</v>
      </c>
      <c r="B40" s="7" t="s">
        <v>258</v>
      </c>
      <c r="C40" s="14">
        <v>0</v>
      </c>
      <c r="D40" s="14">
        <v>0</v>
      </c>
      <c r="E40" s="9">
        <v>0</v>
      </c>
      <c r="F40" s="9">
        <v>0</v>
      </c>
      <c r="G40" s="9">
        <v>0</v>
      </c>
      <c r="H40" s="14">
        <v>0</v>
      </c>
      <c r="I40" s="9">
        <v>0</v>
      </c>
      <c r="J40" s="9">
        <v>0</v>
      </c>
      <c r="K40" s="9">
        <v>0</v>
      </c>
      <c r="L40" s="14">
        <v>0</v>
      </c>
      <c r="M40" s="9">
        <v>0</v>
      </c>
      <c r="N40" s="9">
        <v>0</v>
      </c>
      <c r="O40" s="9">
        <v>0</v>
      </c>
      <c r="P40" s="14">
        <v>0</v>
      </c>
      <c r="Q40" s="75">
        <v>0</v>
      </c>
      <c r="R40" s="75">
        <v>0</v>
      </c>
      <c r="S40" s="75">
        <v>0</v>
      </c>
      <c r="T40" s="14">
        <v>0</v>
      </c>
      <c r="U40" s="75">
        <v>0</v>
      </c>
      <c r="V40" s="75">
        <v>0</v>
      </c>
      <c r="W40" s="75">
        <v>45403153</v>
      </c>
      <c r="X40" s="14">
        <v>48420530</v>
      </c>
      <c r="Y40" s="75">
        <v>46845487</v>
      </c>
      <c r="Z40" s="75">
        <v>41238697</v>
      </c>
      <c r="AA40" s="75">
        <v>44278383</v>
      </c>
      <c r="AB40" s="14">
        <v>54457996</v>
      </c>
      <c r="AC40" s="75">
        <v>40292136</v>
      </c>
      <c r="AD40" s="75">
        <v>39238146</v>
      </c>
      <c r="AE40" s="75">
        <v>41848711</v>
      </c>
      <c r="AF40" s="14">
        <v>24221614</v>
      </c>
      <c r="AG40" s="75">
        <v>24509048</v>
      </c>
      <c r="AH40" s="75">
        <v>14222865</v>
      </c>
      <c r="AI40" s="75">
        <v>14434891</v>
      </c>
      <c r="AJ40" s="14">
        <v>15734214</v>
      </c>
      <c r="AK40" s="75">
        <v>15672591</v>
      </c>
      <c r="AL40" s="75">
        <v>0</v>
      </c>
      <c r="AM40" s="75">
        <v>0</v>
      </c>
      <c r="AN40" s="14">
        <v>0</v>
      </c>
      <c r="AO40" s="75">
        <v>0</v>
      </c>
      <c r="AP40" s="75">
        <v>0</v>
      </c>
    </row>
    <row r="41" spans="1:42" s="3" customFormat="1">
      <c r="A41" s="4" t="s">
        <v>54</v>
      </c>
      <c r="B41" s="4" t="s">
        <v>102</v>
      </c>
      <c r="C41" s="51">
        <v>248033</v>
      </c>
      <c r="D41" s="51">
        <v>318297</v>
      </c>
      <c r="E41" s="6">
        <v>318297</v>
      </c>
      <c r="F41" s="6">
        <v>270122</v>
      </c>
      <c r="G41" s="6">
        <v>271654</v>
      </c>
      <c r="H41" s="51">
        <v>285848</v>
      </c>
      <c r="I41" s="6">
        <v>394296</v>
      </c>
      <c r="J41" s="6">
        <v>507053</v>
      </c>
      <c r="K41" s="6">
        <v>425339</v>
      </c>
      <c r="L41" s="51">
        <v>359388</v>
      </c>
      <c r="M41" s="6">
        <v>500240</v>
      </c>
      <c r="N41" s="6">
        <v>587326</v>
      </c>
      <c r="O41" s="6">
        <v>750665</v>
      </c>
      <c r="P41" s="51">
        <v>537405</v>
      </c>
      <c r="Q41" s="76">
        <v>6323055</v>
      </c>
      <c r="R41" s="76">
        <v>5867365.71</v>
      </c>
      <c r="S41" s="76">
        <v>8140968</v>
      </c>
      <c r="T41" s="51">
        <v>7437420.6550771501</v>
      </c>
      <c r="U41" s="76">
        <v>7366296</v>
      </c>
      <c r="V41" s="76">
        <v>6530806.04</v>
      </c>
      <c r="W41" s="76">
        <v>54400368</v>
      </c>
      <c r="X41" s="51">
        <v>64993212</v>
      </c>
      <c r="Y41" s="115">
        <v>63455860</v>
      </c>
      <c r="Z41" s="115">
        <v>58244747</v>
      </c>
      <c r="AA41" s="115">
        <v>60583985</v>
      </c>
      <c r="AB41" s="51">
        <v>68220992</v>
      </c>
      <c r="AC41" s="115">
        <v>47986385</v>
      </c>
      <c r="AD41" s="115">
        <v>46659137</v>
      </c>
      <c r="AE41" s="115">
        <v>48865740</v>
      </c>
      <c r="AF41" s="51">
        <v>29464924</v>
      </c>
      <c r="AG41" s="115">
        <v>34881384</v>
      </c>
      <c r="AH41" s="115">
        <v>24222240</v>
      </c>
      <c r="AI41" s="115">
        <v>24363595</v>
      </c>
      <c r="AJ41" s="51">
        <v>25410058</v>
      </c>
      <c r="AK41" s="115">
        <v>23000858</v>
      </c>
      <c r="AL41" s="115">
        <v>6965511</v>
      </c>
      <c r="AM41" s="115">
        <v>8054215</v>
      </c>
      <c r="AN41" s="51">
        <v>7090393</v>
      </c>
      <c r="AO41" s="115">
        <v>6326352</v>
      </c>
      <c r="AP41" s="115">
        <v>5847425</v>
      </c>
    </row>
    <row r="42" spans="1:42" s="58" customFormat="1">
      <c r="A42" s="53" t="s">
        <v>55</v>
      </c>
      <c r="B42" s="53" t="s">
        <v>103</v>
      </c>
      <c r="C42" s="56"/>
      <c r="D42" s="56"/>
      <c r="E42" s="53"/>
      <c r="F42" s="53"/>
      <c r="G42" s="53"/>
      <c r="H42" s="56"/>
      <c r="I42" s="53"/>
      <c r="J42" s="53"/>
      <c r="K42" s="53"/>
      <c r="L42" s="56"/>
      <c r="M42" s="53"/>
      <c r="N42" s="53"/>
      <c r="O42" s="53"/>
      <c r="P42" s="56"/>
      <c r="Q42" s="77"/>
      <c r="R42" s="77"/>
      <c r="S42" s="77"/>
      <c r="T42" s="56"/>
      <c r="U42" s="77"/>
      <c r="V42" s="77"/>
      <c r="W42" s="77"/>
      <c r="X42" s="56"/>
      <c r="Y42" s="110"/>
      <c r="Z42" s="110"/>
      <c r="AA42" s="110"/>
      <c r="AB42" s="56"/>
      <c r="AC42" s="110"/>
      <c r="AD42" s="110"/>
      <c r="AE42" s="110"/>
      <c r="AF42" s="56"/>
      <c r="AG42" s="110"/>
      <c r="AH42" s="110"/>
      <c r="AI42" s="110"/>
      <c r="AJ42" s="56"/>
      <c r="AK42" s="110"/>
      <c r="AL42" s="110"/>
      <c r="AM42" s="110"/>
      <c r="AN42" s="56"/>
      <c r="AO42" s="110"/>
      <c r="AP42" s="110"/>
    </row>
    <row r="43" spans="1:42">
      <c r="A43" s="7" t="s">
        <v>56</v>
      </c>
      <c r="B43" s="7" t="s">
        <v>104</v>
      </c>
      <c r="C43" s="14">
        <v>1746558</v>
      </c>
      <c r="D43" s="14">
        <v>600742</v>
      </c>
      <c r="E43" s="9">
        <v>479530</v>
      </c>
      <c r="F43" s="9">
        <v>496922</v>
      </c>
      <c r="G43" s="9">
        <v>723016</v>
      </c>
      <c r="H43" s="14">
        <v>963940</v>
      </c>
      <c r="I43" s="9">
        <v>1506459</v>
      </c>
      <c r="J43" s="9">
        <v>2701117</v>
      </c>
      <c r="K43" s="9">
        <v>4712533</v>
      </c>
      <c r="L43" s="14">
        <v>2735833</v>
      </c>
      <c r="M43" s="9">
        <v>9949446</v>
      </c>
      <c r="N43" s="9">
        <v>7195622</v>
      </c>
      <c r="O43" s="9">
        <v>8570320</v>
      </c>
      <c r="P43" s="14">
        <v>4633152</v>
      </c>
      <c r="Q43" s="75">
        <v>10062843</v>
      </c>
      <c r="R43" s="75">
        <v>23284804.540000003</v>
      </c>
      <c r="S43" s="75">
        <v>20941387</v>
      </c>
      <c r="T43" s="14">
        <v>12392028.85</v>
      </c>
      <c r="U43" s="75">
        <v>21976336</v>
      </c>
      <c r="V43" s="75">
        <v>20524616.1240956</v>
      </c>
      <c r="W43" s="75">
        <v>19362930</v>
      </c>
      <c r="X43" s="14">
        <v>6844591</v>
      </c>
      <c r="Y43" s="111">
        <v>18746014</v>
      </c>
      <c r="Z43" s="111">
        <v>22233948</v>
      </c>
      <c r="AA43" s="111">
        <v>20209021</v>
      </c>
      <c r="AB43" s="14">
        <v>13135328</v>
      </c>
      <c r="AC43" s="111">
        <v>21289813</v>
      </c>
      <c r="AD43" s="111">
        <v>12855575</v>
      </c>
      <c r="AE43" s="111">
        <v>13500988</v>
      </c>
      <c r="AF43" s="14">
        <v>10422303</v>
      </c>
      <c r="AG43" s="111">
        <v>16093297</v>
      </c>
      <c r="AH43" s="111">
        <v>10250622</v>
      </c>
      <c r="AI43" s="111">
        <v>15420648</v>
      </c>
      <c r="AJ43" s="14">
        <v>10543440</v>
      </c>
      <c r="AK43" s="111">
        <v>12417422</v>
      </c>
      <c r="AL43" s="111">
        <v>9101316</v>
      </c>
      <c r="AM43" s="111">
        <v>13567551</v>
      </c>
      <c r="AN43" s="14">
        <v>16574685</v>
      </c>
      <c r="AO43" s="111">
        <v>18552262</v>
      </c>
      <c r="AP43" s="111">
        <v>14902378</v>
      </c>
    </row>
    <row r="44" spans="1:42">
      <c r="A44" s="7" t="s">
        <v>57</v>
      </c>
      <c r="B44" s="7" t="s">
        <v>105</v>
      </c>
      <c r="C44" s="14">
        <v>149828</v>
      </c>
      <c r="D44" s="14">
        <v>141402</v>
      </c>
      <c r="E44" s="9">
        <v>196235</v>
      </c>
      <c r="F44" s="9">
        <v>329850</v>
      </c>
      <c r="G44" s="9">
        <v>572549</v>
      </c>
      <c r="H44" s="14">
        <v>1072627</v>
      </c>
      <c r="I44" s="9">
        <v>943242</v>
      </c>
      <c r="J44" s="9">
        <v>2404165</v>
      </c>
      <c r="K44" s="9">
        <v>4701728</v>
      </c>
      <c r="L44" s="14">
        <v>7722652</v>
      </c>
      <c r="M44" s="9">
        <v>9528773</v>
      </c>
      <c r="N44" s="9">
        <v>4265473</v>
      </c>
      <c r="O44" s="9">
        <v>7698212</v>
      </c>
      <c r="P44" s="14">
        <v>6135688</v>
      </c>
      <c r="Q44" s="75">
        <v>8019691</v>
      </c>
      <c r="R44" s="75">
        <v>3359158.33</v>
      </c>
      <c r="S44" s="75">
        <v>7966944</v>
      </c>
      <c r="T44" s="14">
        <v>12764644.030000001</v>
      </c>
      <c r="U44" s="75">
        <v>4924067</v>
      </c>
      <c r="V44" s="75">
        <v>6983088.1699999981</v>
      </c>
      <c r="W44" s="75">
        <v>10653984</v>
      </c>
      <c r="X44" s="14">
        <v>18766559</v>
      </c>
      <c r="Y44" s="111">
        <v>18465776</v>
      </c>
      <c r="Z44" s="111">
        <v>9278550</v>
      </c>
      <c r="AA44" s="111">
        <v>8659032</v>
      </c>
      <c r="AB44" s="14">
        <v>0</v>
      </c>
      <c r="AC44" s="111">
        <v>0</v>
      </c>
      <c r="AD44" s="111">
        <v>0</v>
      </c>
      <c r="AE44" s="111">
        <v>0</v>
      </c>
      <c r="AF44" s="14">
        <v>0</v>
      </c>
      <c r="AG44" s="111">
        <v>0</v>
      </c>
      <c r="AH44" s="111">
        <v>0</v>
      </c>
      <c r="AI44" s="111">
        <v>0</v>
      </c>
      <c r="AJ44" s="14">
        <v>0</v>
      </c>
      <c r="AK44" s="111">
        <v>0</v>
      </c>
      <c r="AL44" s="111">
        <v>612999</v>
      </c>
      <c r="AM44" s="111">
        <v>1472896</v>
      </c>
      <c r="AN44" s="14">
        <v>0</v>
      </c>
      <c r="AO44" s="111">
        <v>433785</v>
      </c>
      <c r="AP44" s="111">
        <v>383869</v>
      </c>
    </row>
    <row r="45" spans="1:42">
      <c r="A45" s="7" t="s">
        <v>242</v>
      </c>
      <c r="B45" s="7" t="s">
        <v>243</v>
      </c>
      <c r="C45" s="14">
        <v>0</v>
      </c>
      <c r="D45" s="14">
        <v>0</v>
      </c>
      <c r="E45" s="9">
        <v>0</v>
      </c>
      <c r="F45" s="9">
        <v>0</v>
      </c>
      <c r="G45" s="9">
        <v>0</v>
      </c>
      <c r="H45" s="14">
        <v>0</v>
      </c>
      <c r="I45" s="9">
        <v>0</v>
      </c>
      <c r="J45" s="9">
        <v>0</v>
      </c>
      <c r="K45" s="9">
        <v>0</v>
      </c>
      <c r="L45" s="14">
        <v>0</v>
      </c>
      <c r="M45" s="9">
        <v>0</v>
      </c>
      <c r="N45" s="9">
        <v>0</v>
      </c>
      <c r="O45" s="9">
        <v>0</v>
      </c>
      <c r="P45" s="14">
        <v>0</v>
      </c>
      <c r="Q45" s="75">
        <v>0</v>
      </c>
      <c r="R45" s="75">
        <v>0</v>
      </c>
      <c r="S45" s="75">
        <v>0</v>
      </c>
      <c r="T45" s="14">
        <v>0</v>
      </c>
      <c r="U45" s="75">
        <v>0</v>
      </c>
      <c r="V45" s="75">
        <v>0</v>
      </c>
      <c r="W45" s="75">
        <v>0</v>
      </c>
      <c r="X45" s="14">
        <v>0</v>
      </c>
      <c r="Y45" s="111">
        <v>0</v>
      </c>
      <c r="Z45" s="111">
        <v>0</v>
      </c>
      <c r="AA45" s="111">
        <v>0</v>
      </c>
      <c r="AB45" s="14">
        <v>10894769</v>
      </c>
      <c r="AC45" s="111">
        <v>10894769</v>
      </c>
      <c r="AD45" s="111">
        <v>23435773</v>
      </c>
      <c r="AE45" s="111">
        <v>23435773</v>
      </c>
      <c r="AF45" s="14">
        <v>23435773</v>
      </c>
      <c r="AG45" s="111">
        <v>23435773</v>
      </c>
      <c r="AH45" s="111">
        <v>23435773</v>
      </c>
      <c r="AI45" s="111">
        <v>23435773</v>
      </c>
      <c r="AJ45" s="14">
        <v>23435773</v>
      </c>
      <c r="AK45" s="111">
        <v>23435773</v>
      </c>
      <c r="AL45" s="111">
        <v>23435773</v>
      </c>
      <c r="AM45" s="111">
        <v>23435773</v>
      </c>
      <c r="AN45" s="14">
        <v>23435773</v>
      </c>
      <c r="AO45" s="111">
        <v>23435773</v>
      </c>
      <c r="AP45" s="111">
        <v>23435773</v>
      </c>
    </row>
    <row r="46" spans="1:42">
      <c r="A46" s="7" t="s">
        <v>58</v>
      </c>
      <c r="B46" s="7" t="s">
        <v>106</v>
      </c>
      <c r="C46" s="14">
        <v>308389</v>
      </c>
      <c r="D46" s="14">
        <v>320854</v>
      </c>
      <c r="E46" s="9">
        <v>364157</v>
      </c>
      <c r="F46" s="9">
        <v>1743146</v>
      </c>
      <c r="G46" s="9">
        <v>382561</v>
      </c>
      <c r="H46" s="14">
        <v>449765</v>
      </c>
      <c r="I46" s="9">
        <v>6718876</v>
      </c>
      <c r="J46" s="9">
        <v>1498949</v>
      </c>
      <c r="K46" s="9">
        <v>488419</v>
      </c>
      <c r="L46" s="14">
        <v>167920</v>
      </c>
      <c r="M46" s="9">
        <v>199044</v>
      </c>
      <c r="N46" s="9">
        <v>238884</v>
      </c>
      <c r="O46" s="9">
        <v>261652</v>
      </c>
      <c r="P46" s="14">
        <v>337080</v>
      </c>
      <c r="Q46" s="75">
        <v>409827</v>
      </c>
      <c r="R46" s="75">
        <v>558724.10999999987</v>
      </c>
      <c r="S46" s="75">
        <v>952449</v>
      </c>
      <c r="T46" s="14">
        <v>635806</v>
      </c>
      <c r="U46" s="75">
        <v>664935</v>
      </c>
      <c r="V46" s="75">
        <v>73459248.110000014</v>
      </c>
      <c r="W46" s="75">
        <v>5919731</v>
      </c>
      <c r="X46" s="14">
        <v>2463393</v>
      </c>
      <c r="Y46" s="75">
        <v>4853379</v>
      </c>
      <c r="Z46" s="75">
        <v>11867676</v>
      </c>
      <c r="AA46" s="75">
        <v>12173211</v>
      </c>
      <c r="AB46" s="14">
        <v>9037691</v>
      </c>
      <c r="AC46" s="111">
        <v>24793760</v>
      </c>
      <c r="AD46" s="111">
        <v>19664598</v>
      </c>
      <c r="AE46" s="111">
        <v>20472665</v>
      </c>
      <c r="AF46" s="14">
        <v>16210802</v>
      </c>
      <c r="AG46" s="111">
        <v>13180153</v>
      </c>
      <c r="AH46" s="111">
        <v>13148913</v>
      </c>
      <c r="AI46" s="111">
        <v>12909689</v>
      </c>
      <c r="AJ46" s="14">
        <v>16976560</v>
      </c>
      <c r="AK46" s="111">
        <v>16698319</v>
      </c>
      <c r="AL46" s="111">
        <v>18366387</v>
      </c>
      <c r="AM46" s="111">
        <v>20469092</v>
      </c>
      <c r="AN46" s="14">
        <v>20581516</v>
      </c>
      <c r="AO46" s="111">
        <v>20622280</v>
      </c>
      <c r="AP46" s="111">
        <v>2281605</v>
      </c>
    </row>
    <row r="47" spans="1:42">
      <c r="A47" s="7" t="s">
        <v>186</v>
      </c>
      <c r="B47" s="7" t="s">
        <v>187</v>
      </c>
      <c r="C47" s="14">
        <v>0</v>
      </c>
      <c r="D47" s="14">
        <v>0</v>
      </c>
      <c r="E47" s="9">
        <v>0</v>
      </c>
      <c r="F47" s="9">
        <v>0</v>
      </c>
      <c r="G47" s="9">
        <v>0</v>
      </c>
      <c r="H47" s="14">
        <v>0</v>
      </c>
      <c r="I47" s="9">
        <v>0</v>
      </c>
      <c r="J47" s="9">
        <v>0</v>
      </c>
      <c r="K47" s="9">
        <v>0</v>
      </c>
      <c r="L47" s="14">
        <v>0</v>
      </c>
      <c r="M47" s="9">
        <v>0</v>
      </c>
      <c r="N47" s="9">
        <v>0</v>
      </c>
      <c r="O47" s="9">
        <v>0</v>
      </c>
      <c r="P47" s="14">
        <v>0</v>
      </c>
      <c r="Q47" s="75">
        <v>616393</v>
      </c>
      <c r="R47" s="75">
        <v>610471.29999999981</v>
      </c>
      <c r="S47" s="75">
        <v>544072</v>
      </c>
      <c r="T47" s="14">
        <v>1192551.3849228499</v>
      </c>
      <c r="U47" s="75">
        <v>1451945</v>
      </c>
      <c r="V47" s="75">
        <v>1709734.83</v>
      </c>
      <c r="W47" s="75">
        <v>1703972</v>
      </c>
      <c r="X47" s="14">
        <v>3684538</v>
      </c>
      <c r="Y47" s="111">
        <v>4952382</v>
      </c>
      <c r="Z47" s="111">
        <v>3833223</v>
      </c>
      <c r="AA47" s="111">
        <v>4018408</v>
      </c>
      <c r="AB47" s="14">
        <v>3807223</v>
      </c>
      <c r="AC47" s="111">
        <v>3735186</v>
      </c>
      <c r="AD47" s="111">
        <v>3582754</v>
      </c>
      <c r="AE47" s="111">
        <v>3297450</v>
      </c>
      <c r="AF47" s="14">
        <v>3638032</v>
      </c>
      <c r="AG47" s="111">
        <v>2230576</v>
      </c>
      <c r="AH47" s="111">
        <v>2275864</v>
      </c>
      <c r="AI47" s="111">
        <v>2326401</v>
      </c>
      <c r="AJ47" s="14">
        <v>2363832</v>
      </c>
      <c r="AK47" s="111">
        <v>2353110</v>
      </c>
      <c r="AL47" s="111">
        <v>2425291</v>
      </c>
      <c r="AM47" s="111">
        <v>2492132</v>
      </c>
      <c r="AN47" s="14">
        <v>2501192</v>
      </c>
      <c r="AO47" s="111">
        <v>2817019</v>
      </c>
      <c r="AP47" s="111">
        <v>2629085</v>
      </c>
    </row>
    <row r="48" spans="1:42">
      <c r="A48" s="7" t="s">
        <v>59</v>
      </c>
      <c r="B48" s="7" t="s">
        <v>107</v>
      </c>
      <c r="C48" s="14">
        <v>64176</v>
      </c>
      <c r="D48" s="14">
        <v>75437</v>
      </c>
      <c r="E48" s="9">
        <v>75437</v>
      </c>
      <c r="F48" s="9">
        <v>93027</v>
      </c>
      <c r="G48" s="9">
        <v>101822</v>
      </c>
      <c r="H48" s="14">
        <v>110617</v>
      </c>
      <c r="I48" s="9">
        <v>120972</v>
      </c>
      <c r="J48" s="9">
        <v>175933</v>
      </c>
      <c r="K48" s="9">
        <v>129290</v>
      </c>
      <c r="L48" s="14">
        <v>176602</v>
      </c>
      <c r="M48" s="9">
        <v>212007</v>
      </c>
      <c r="N48" s="9">
        <v>170027</v>
      </c>
      <c r="O48" s="9">
        <v>209983</v>
      </c>
      <c r="P48" s="14">
        <v>254054</v>
      </c>
      <c r="Q48" s="75">
        <v>438672</v>
      </c>
      <c r="R48" s="75">
        <v>494439.95</v>
      </c>
      <c r="S48" s="75">
        <v>497411</v>
      </c>
      <c r="T48" s="14"/>
      <c r="U48" s="75">
        <v>3047111</v>
      </c>
      <c r="V48" s="75">
        <v>4132761.1100000003</v>
      </c>
      <c r="W48" s="75">
        <v>5150430</v>
      </c>
      <c r="X48" s="14">
        <v>7234618</v>
      </c>
      <c r="Y48" s="111">
        <v>5826551</v>
      </c>
      <c r="Z48" s="111">
        <v>4909946</v>
      </c>
      <c r="AA48" s="111">
        <v>6015609</v>
      </c>
      <c r="AB48" s="14">
        <v>6792982</v>
      </c>
      <c r="AC48" s="111">
        <v>7091377</v>
      </c>
      <c r="AD48" s="111">
        <v>7608173</v>
      </c>
      <c r="AE48" s="111">
        <v>7777381</v>
      </c>
      <c r="AF48" s="14">
        <v>7686213</v>
      </c>
      <c r="AG48" s="111">
        <v>6149781</v>
      </c>
      <c r="AH48" s="111">
        <v>6231670</v>
      </c>
      <c r="AI48" s="111">
        <v>6655718</v>
      </c>
      <c r="AJ48" s="14">
        <v>6966436</v>
      </c>
      <c r="AK48" s="111">
        <v>5277621</v>
      </c>
      <c r="AL48" s="111">
        <v>5328579</v>
      </c>
      <c r="AM48" s="111">
        <v>4010575</v>
      </c>
      <c r="AN48" s="14">
        <v>4171244</v>
      </c>
      <c r="AO48" s="111">
        <v>3335073</v>
      </c>
      <c r="AP48" s="111">
        <v>3995608</v>
      </c>
    </row>
    <row r="49" spans="1:42">
      <c r="A49" s="7" t="s">
        <v>146</v>
      </c>
      <c r="B49" s="7" t="s">
        <v>147</v>
      </c>
      <c r="C49" s="14">
        <v>0</v>
      </c>
      <c r="D49" s="14">
        <v>0</v>
      </c>
      <c r="E49" s="9">
        <v>0</v>
      </c>
      <c r="F49" s="9">
        <v>0</v>
      </c>
      <c r="G49" s="9">
        <v>0</v>
      </c>
      <c r="H49" s="14">
        <v>0</v>
      </c>
      <c r="I49" s="9">
        <v>0</v>
      </c>
      <c r="J49" s="9">
        <v>0</v>
      </c>
      <c r="K49" s="9">
        <v>0</v>
      </c>
      <c r="L49" s="14">
        <v>1220739</v>
      </c>
      <c r="M49" s="9">
        <v>1204195</v>
      </c>
      <c r="N49" s="9">
        <v>1252287</v>
      </c>
      <c r="O49" s="9">
        <v>1668880</v>
      </c>
      <c r="P49" s="14">
        <v>2003515</v>
      </c>
      <c r="Q49" s="75">
        <v>1907946</v>
      </c>
      <c r="R49" s="75">
        <v>2601755</v>
      </c>
      <c r="S49" s="75">
        <v>3177044</v>
      </c>
      <c r="T49" s="14">
        <v>49717844</v>
      </c>
      <c r="U49" s="75">
        <v>44800018</v>
      </c>
      <c r="V49" s="75">
        <v>34891648</v>
      </c>
      <c r="W49" s="75">
        <v>44646573</v>
      </c>
      <c r="X49" s="14">
        <v>65241865</v>
      </c>
      <c r="Y49" s="111">
        <v>57458566</v>
      </c>
      <c r="Z49" s="111">
        <v>56766741</v>
      </c>
      <c r="AA49" s="111">
        <v>61339514</v>
      </c>
      <c r="AB49" s="14">
        <v>68743047</v>
      </c>
      <c r="AC49" s="111">
        <v>74881869</v>
      </c>
      <c r="AD49" s="111">
        <v>71105071</v>
      </c>
      <c r="AE49" s="111">
        <v>75992237</v>
      </c>
      <c r="AF49" s="14">
        <v>76234313</v>
      </c>
      <c r="AG49" s="111">
        <v>75760135</v>
      </c>
      <c r="AH49" s="111">
        <v>73995548</v>
      </c>
      <c r="AI49" s="111">
        <v>82310885</v>
      </c>
      <c r="AJ49" s="14">
        <v>87890350</v>
      </c>
      <c r="AK49" s="111">
        <v>81666189</v>
      </c>
      <c r="AL49" s="111">
        <v>78648011</v>
      </c>
      <c r="AM49" s="111">
        <v>73267221</v>
      </c>
      <c r="AN49" s="14">
        <v>78320306</v>
      </c>
      <c r="AO49" s="111">
        <v>78111772</v>
      </c>
      <c r="AP49" s="111">
        <v>77695154</v>
      </c>
    </row>
    <row r="50" spans="1:42" s="3" customFormat="1">
      <c r="A50" s="4" t="s">
        <v>60</v>
      </c>
      <c r="B50" s="4" t="s">
        <v>108</v>
      </c>
      <c r="C50" s="51">
        <v>2269491</v>
      </c>
      <c r="D50" s="51">
        <v>1138435</v>
      </c>
      <c r="E50" s="6">
        <v>1115359</v>
      </c>
      <c r="F50" s="6">
        <v>2662945</v>
      </c>
      <c r="G50" s="6">
        <v>1779948</v>
      </c>
      <c r="H50" s="51">
        <v>2596949</v>
      </c>
      <c r="I50" s="6">
        <v>9289549</v>
      </c>
      <c r="J50" s="6">
        <v>6780164</v>
      </c>
      <c r="K50" s="6">
        <v>10031970</v>
      </c>
      <c r="L50" s="51">
        <v>12023746</v>
      </c>
      <c r="M50" s="6">
        <v>21093465</v>
      </c>
      <c r="N50" s="6">
        <v>13122293</v>
      </c>
      <c r="O50" s="6">
        <v>18409047</v>
      </c>
      <c r="P50" s="51">
        <v>13363489</v>
      </c>
      <c r="Q50" s="76">
        <v>21455372</v>
      </c>
      <c r="R50" s="76">
        <v>30909353.230000004</v>
      </c>
      <c r="S50" s="76">
        <v>34079307</v>
      </c>
      <c r="T50" s="51">
        <v>78195558.674922854</v>
      </c>
      <c r="U50" s="76">
        <v>76864412</v>
      </c>
      <c r="V50" s="76">
        <v>141701096.34409559</v>
      </c>
      <c r="W50" s="76">
        <v>87437620</v>
      </c>
      <c r="X50" s="51">
        <v>104235564</v>
      </c>
      <c r="Y50" s="115">
        <v>110302668</v>
      </c>
      <c r="Z50" s="115">
        <v>108890084</v>
      </c>
      <c r="AA50" s="115">
        <v>112414795</v>
      </c>
      <c r="AB50" s="51">
        <v>112411040</v>
      </c>
      <c r="AC50" s="112">
        <v>142686774</v>
      </c>
      <c r="AD50" s="112">
        <v>138251944</v>
      </c>
      <c r="AE50" s="112">
        <v>144476494</v>
      </c>
      <c r="AF50" s="51">
        <v>137627436</v>
      </c>
      <c r="AG50" s="112">
        <v>136849715</v>
      </c>
      <c r="AH50" s="112">
        <v>129338390</v>
      </c>
      <c r="AI50" s="112">
        <v>143059114</v>
      </c>
      <c r="AJ50" s="51">
        <v>148176391</v>
      </c>
      <c r="AK50" s="112">
        <v>141848434</v>
      </c>
      <c r="AL50" s="112">
        <v>137918356</v>
      </c>
      <c r="AM50" s="112">
        <v>138715240</v>
      </c>
      <c r="AN50" s="51">
        <v>145584716</v>
      </c>
      <c r="AO50" s="112">
        <v>147307964</v>
      </c>
      <c r="AP50" s="112">
        <v>125323472</v>
      </c>
    </row>
    <row r="51" spans="1:42" s="3" customFormat="1">
      <c r="A51" s="4" t="s">
        <v>61</v>
      </c>
      <c r="B51" s="4" t="s">
        <v>110</v>
      </c>
      <c r="C51" s="51">
        <v>2517524</v>
      </c>
      <c r="D51" s="51">
        <v>1456732</v>
      </c>
      <c r="E51" s="6">
        <v>1433656</v>
      </c>
      <c r="F51" s="6">
        <v>2933067</v>
      </c>
      <c r="G51" s="6">
        <v>2051602</v>
      </c>
      <c r="H51" s="51">
        <v>2882797</v>
      </c>
      <c r="I51" s="6">
        <v>9683845</v>
      </c>
      <c r="J51" s="6">
        <v>7287217</v>
      </c>
      <c r="K51" s="6">
        <v>10457309</v>
      </c>
      <c r="L51" s="51">
        <v>12383134</v>
      </c>
      <c r="M51" s="6">
        <v>21593705</v>
      </c>
      <c r="N51" s="6">
        <v>13709619</v>
      </c>
      <c r="O51" s="6">
        <v>19159712</v>
      </c>
      <c r="P51" s="51">
        <v>13900894</v>
      </c>
      <c r="Q51" s="76">
        <v>27778427</v>
      </c>
      <c r="R51" s="76">
        <f>R50+R41</f>
        <v>36776718.940000005</v>
      </c>
      <c r="S51" s="76">
        <v>42220275</v>
      </c>
      <c r="T51" s="51">
        <v>85632980</v>
      </c>
      <c r="U51" s="76">
        <v>84230708</v>
      </c>
      <c r="V51" s="76">
        <v>148231902.38409558</v>
      </c>
      <c r="W51" s="76">
        <v>141837988</v>
      </c>
      <c r="X51" s="51">
        <v>169228776</v>
      </c>
      <c r="Y51" s="115">
        <v>173758527</v>
      </c>
      <c r="Z51" s="115">
        <v>167134831</v>
      </c>
      <c r="AA51" s="115">
        <v>172998780</v>
      </c>
      <c r="AB51" s="51">
        <v>180632032</v>
      </c>
      <c r="AC51" s="112">
        <v>190673159</v>
      </c>
      <c r="AD51" s="112">
        <v>184911081</v>
      </c>
      <c r="AE51" s="112">
        <v>193342234</v>
      </c>
      <c r="AF51" s="51">
        <v>167092360</v>
      </c>
      <c r="AG51" s="112">
        <v>171731099</v>
      </c>
      <c r="AH51" s="112">
        <v>153560630</v>
      </c>
      <c r="AI51" s="112">
        <v>167422709</v>
      </c>
      <c r="AJ51" s="51">
        <v>173586449</v>
      </c>
      <c r="AK51" s="112">
        <v>164849292</v>
      </c>
      <c r="AL51" s="112">
        <v>144883867</v>
      </c>
      <c r="AM51" s="112">
        <v>146769455</v>
      </c>
      <c r="AN51" s="51">
        <v>152675109</v>
      </c>
      <c r="AO51" s="112">
        <v>153634316</v>
      </c>
      <c r="AP51" s="112">
        <v>131170897</v>
      </c>
    </row>
    <row r="52" spans="1:42" s="3" customFormat="1">
      <c r="A52" s="25" t="s">
        <v>62</v>
      </c>
      <c r="B52" s="25" t="s">
        <v>109</v>
      </c>
      <c r="C52" s="52">
        <v>7390489</v>
      </c>
      <c r="D52" s="52">
        <v>6902842</v>
      </c>
      <c r="E52" s="28">
        <v>8460821</v>
      </c>
      <c r="F52" s="28">
        <v>8514137</v>
      </c>
      <c r="G52" s="28">
        <v>9879803</v>
      </c>
      <c r="H52" s="52">
        <v>14572262</v>
      </c>
      <c r="I52" s="28">
        <v>20122736</v>
      </c>
      <c r="J52" s="28">
        <v>25313215</v>
      </c>
      <c r="K52" s="28">
        <v>38776107</v>
      </c>
      <c r="L52" s="52">
        <v>54467558</v>
      </c>
      <c r="M52" s="28">
        <v>74132119</v>
      </c>
      <c r="N52" s="28">
        <v>52293283</v>
      </c>
      <c r="O52" s="28">
        <v>76196549.440000027</v>
      </c>
      <c r="P52" s="52">
        <v>106045530.17</v>
      </c>
      <c r="Q52" s="79">
        <v>156172888</v>
      </c>
      <c r="R52" s="79">
        <f>R51+R35</f>
        <v>170354897.2299999</v>
      </c>
      <c r="S52" s="79">
        <v>241497356</v>
      </c>
      <c r="T52" s="52">
        <v>323683586.72000003</v>
      </c>
      <c r="U52" s="79">
        <v>386649387</v>
      </c>
      <c r="V52" s="79">
        <v>422663076.99515975</v>
      </c>
      <c r="W52" s="79">
        <v>463049355</v>
      </c>
      <c r="X52" s="52">
        <v>520280123</v>
      </c>
      <c r="Y52" s="114">
        <v>544693785</v>
      </c>
      <c r="Z52" s="114">
        <v>483886867</v>
      </c>
      <c r="AA52" s="114">
        <v>525143116</v>
      </c>
      <c r="AB52" s="52">
        <v>520707885</v>
      </c>
      <c r="AC52" s="114">
        <v>523206687</v>
      </c>
      <c r="AD52" s="114">
        <v>460513584</v>
      </c>
      <c r="AE52" s="114">
        <v>501497539</v>
      </c>
      <c r="AF52" s="52">
        <v>458103294</v>
      </c>
      <c r="AG52" s="114">
        <v>366420050</v>
      </c>
      <c r="AH52" s="114">
        <v>371168053</v>
      </c>
      <c r="AI52" s="114">
        <v>396034606</v>
      </c>
      <c r="AJ52" s="52">
        <v>416849705</v>
      </c>
      <c r="AK52" s="114">
        <v>431424172</v>
      </c>
      <c r="AL52" s="114">
        <v>335756662</v>
      </c>
      <c r="AM52" s="114">
        <v>358268899</v>
      </c>
      <c r="AN52" s="52">
        <v>373042899</v>
      </c>
      <c r="AO52" s="114">
        <v>391727771</v>
      </c>
      <c r="AP52" s="114">
        <v>321698733</v>
      </c>
    </row>
    <row r="53" spans="1:42">
      <c r="AA53" s="97"/>
    </row>
    <row r="54" spans="1:42">
      <c r="C54" s="60" t="s">
        <v>286</v>
      </c>
    </row>
    <row r="55" spans="1:42">
      <c r="C55" s="34" t="s">
        <v>287</v>
      </c>
    </row>
    <row r="56" spans="1:42">
      <c r="C56" s="34" t="s">
        <v>288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62"/>
  <sheetViews>
    <sheetView showGridLines="0" zoomScaleNormal="100" workbookViewId="0">
      <pane xSplit="1" ySplit="2" topLeftCell="AR8" activePane="bottomRight" state="frozen"/>
      <selection activeCell="K23" sqref="K23"/>
      <selection pane="topRight" activeCell="K23" sqref="K23"/>
      <selection pane="bottomLeft" activeCell="K23" sqref="K23"/>
      <selection pane="bottomRight" activeCell="AX42" sqref="AX42:AY42"/>
    </sheetView>
  </sheetViews>
  <sheetFormatPr defaultColWidth="9.140625" defaultRowHeight="15" outlineLevelCol="1"/>
  <cols>
    <col min="1" max="1" width="41.85546875" style="2" bestFit="1" customWidth="1"/>
    <col min="2" max="2" width="38.42578125" style="2" bestFit="1" customWidth="1"/>
    <col min="3" max="4" width="10.7109375" style="2" customWidth="1"/>
    <col min="5" max="8" width="10.7109375" style="2" hidden="1" customWidth="1" outlineLevel="1"/>
    <col min="9" max="9" width="10.7109375" style="2" customWidth="1" collapsed="1"/>
    <col min="10" max="13" width="10.7109375" style="2" hidden="1" customWidth="1" outlineLevel="1"/>
    <col min="14" max="14" width="11.42578125" style="2" customWidth="1" collapsed="1"/>
    <col min="15" max="17" width="9.140625" style="2" hidden="1" customWidth="1" outlineLevel="1"/>
    <col min="18" max="18" width="10.42578125" style="2" hidden="1" customWidth="1" outlineLevel="1"/>
    <col min="19" max="19" width="9.85546875" style="2" bestFit="1" customWidth="1" collapsed="1"/>
    <col min="20" max="21" width="10.42578125" style="2" hidden="1" customWidth="1" outlineLevel="1"/>
    <col min="22" max="22" width="9.85546875" style="2" hidden="1" customWidth="1" outlineLevel="1"/>
    <col min="23" max="23" width="10.42578125" style="2" hidden="1" customWidth="1" outlineLevel="1"/>
    <col min="24" max="24" width="11.85546875" style="96" bestFit="1" customWidth="1" collapsed="1"/>
    <col min="25" max="28" width="10.42578125" style="2" hidden="1" customWidth="1" outlineLevel="1"/>
    <col min="29" max="29" width="11.85546875" style="96" bestFit="1" customWidth="1" collapsed="1"/>
    <col min="30" max="30" width="11.5703125" style="96" hidden="1" customWidth="1" outlineLevel="1"/>
    <col min="31" max="33" width="12" style="2" hidden="1" customWidth="1" outlineLevel="1"/>
    <col min="34" max="34" width="11.7109375" style="2" customWidth="1" collapsed="1"/>
    <col min="35" max="35" width="9.85546875" style="117" hidden="1" customWidth="1" outlineLevel="1"/>
    <col min="36" max="38" width="9.85546875" style="2" hidden="1" customWidth="1" outlineLevel="1"/>
    <col min="39" max="39" width="9.85546875" style="2" bestFit="1" customWidth="1" collapsed="1"/>
    <col min="40" max="40" width="9.28515625" style="2" hidden="1" customWidth="1" outlineLevel="1"/>
    <col min="41" max="41" width="9" style="2" hidden="1" customWidth="1" outlineLevel="1"/>
    <col min="42" max="42" width="9.85546875" style="2" hidden="1" customWidth="1" outlineLevel="1"/>
    <col min="43" max="43" width="9" style="2" hidden="1" customWidth="1" outlineLevel="1"/>
    <col min="44" max="44" width="9.85546875" style="2" bestFit="1" customWidth="1" collapsed="1"/>
    <col min="45" max="47" width="9.28515625" style="2" customWidth="1" outlineLevel="1"/>
    <col min="48" max="48" width="10.85546875" style="2" customWidth="1" outlineLevel="1"/>
    <col min="49" max="49" width="9.85546875" style="2" bestFit="1" customWidth="1"/>
    <col min="50" max="51" width="9.28515625" style="2" customWidth="1" outlineLevel="1"/>
    <col min="52" max="52" width="13.5703125" style="117" bestFit="1" customWidth="1"/>
    <col min="53" max="53" width="13.28515625" style="2" bestFit="1" customWidth="1"/>
    <col min="54" max="54" width="14.28515625" style="2" bestFit="1" customWidth="1"/>
    <col min="55" max="55" width="11.42578125" style="2" bestFit="1" customWidth="1"/>
    <col min="56" max="16384" width="9.140625" style="2"/>
  </cols>
  <sheetData>
    <row r="1" spans="1:57"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X1" s="72"/>
      <c r="AY1" s="72"/>
    </row>
    <row r="2" spans="1:57" ht="33.75">
      <c r="A2" s="30" t="s">
        <v>158</v>
      </c>
      <c r="B2" s="30" t="s">
        <v>159</v>
      </c>
      <c r="C2" s="103">
        <v>2015</v>
      </c>
      <c r="D2" s="103">
        <v>2016</v>
      </c>
      <c r="E2" s="104" t="s">
        <v>166</v>
      </c>
      <c r="F2" s="105" t="s">
        <v>167</v>
      </c>
      <c r="G2" s="105" t="s">
        <v>168</v>
      </c>
      <c r="H2" s="136" t="s">
        <v>169</v>
      </c>
      <c r="I2" s="103">
        <v>2017</v>
      </c>
      <c r="J2" s="104" t="s">
        <v>5</v>
      </c>
      <c r="K2" s="105" t="s">
        <v>6</v>
      </c>
      <c r="L2" s="105" t="s">
        <v>7</v>
      </c>
      <c r="M2" s="136" t="s">
        <v>148</v>
      </c>
      <c r="N2" s="103">
        <v>2018</v>
      </c>
      <c r="O2" s="104" t="s">
        <v>170</v>
      </c>
      <c r="P2" s="105" t="s">
        <v>171</v>
      </c>
      <c r="Q2" s="105" t="s">
        <v>172</v>
      </c>
      <c r="R2" s="136" t="s">
        <v>173</v>
      </c>
      <c r="S2" s="103">
        <v>2019</v>
      </c>
      <c r="T2" s="105" t="s">
        <v>179</v>
      </c>
      <c r="U2" s="105" t="s">
        <v>195</v>
      </c>
      <c r="V2" s="105" t="s">
        <v>196</v>
      </c>
      <c r="W2" s="136" t="s">
        <v>197</v>
      </c>
      <c r="X2" s="103">
        <v>2020</v>
      </c>
      <c r="Y2" s="105" t="s">
        <v>210</v>
      </c>
      <c r="Z2" s="105" t="s">
        <v>214</v>
      </c>
      <c r="AA2" s="105" t="s">
        <v>215</v>
      </c>
      <c r="AB2" s="137" t="s">
        <v>231</v>
      </c>
      <c r="AC2" s="103">
        <v>2021</v>
      </c>
      <c r="AD2" s="123" t="s">
        <v>277</v>
      </c>
      <c r="AE2" s="123" t="s">
        <v>278</v>
      </c>
      <c r="AF2" s="123" t="s">
        <v>279</v>
      </c>
      <c r="AG2" s="123" t="s">
        <v>280</v>
      </c>
      <c r="AH2" s="124" t="s">
        <v>281</v>
      </c>
      <c r="AI2" s="107" t="s">
        <v>257</v>
      </c>
      <c r="AJ2" s="107" t="s">
        <v>268</v>
      </c>
      <c r="AK2" s="107" t="s">
        <v>269</v>
      </c>
      <c r="AL2" s="107" t="s">
        <v>270</v>
      </c>
      <c r="AM2" s="103">
        <v>2023</v>
      </c>
      <c r="AN2" s="107" t="s">
        <v>292</v>
      </c>
      <c r="AO2" s="107" t="s">
        <v>310</v>
      </c>
      <c r="AP2" s="107" t="s">
        <v>311</v>
      </c>
      <c r="AQ2" s="107" t="s">
        <v>313</v>
      </c>
      <c r="AR2" s="103">
        <v>2024</v>
      </c>
      <c r="AS2" s="107" t="s">
        <v>316</v>
      </c>
      <c r="AT2" s="107" t="s">
        <v>320</v>
      </c>
      <c r="AU2" s="107" t="s">
        <v>325</v>
      </c>
      <c r="AV2" s="107" t="s">
        <v>336</v>
      </c>
      <c r="AW2" s="103">
        <v>2025</v>
      </c>
      <c r="AX2" s="107" t="s">
        <v>337</v>
      </c>
      <c r="AY2" s="107" t="s">
        <v>338</v>
      </c>
    </row>
    <row r="3" spans="1:57">
      <c r="A3" s="4" t="s">
        <v>8</v>
      </c>
      <c r="B3" s="4" t="s">
        <v>63</v>
      </c>
      <c r="C3" s="12">
        <v>17816179</v>
      </c>
      <c r="D3" s="12">
        <v>17355280</v>
      </c>
      <c r="E3" s="5">
        <v>5171014</v>
      </c>
      <c r="F3" s="6">
        <v>5055448</v>
      </c>
      <c r="G3" s="6">
        <v>6794285</v>
      </c>
      <c r="H3" s="13">
        <v>10011525</v>
      </c>
      <c r="I3" s="12">
        <v>27032272</v>
      </c>
      <c r="J3" s="5">
        <v>14399892</v>
      </c>
      <c r="K3" s="6">
        <v>23870618</v>
      </c>
      <c r="L3" s="6">
        <v>35436464</v>
      </c>
      <c r="M3" s="13">
        <v>41550684</v>
      </c>
      <c r="N3" s="12">
        <v>115257658</v>
      </c>
      <c r="O3" s="5">
        <v>45303640</v>
      </c>
      <c r="P3" s="6">
        <v>49877604</v>
      </c>
      <c r="Q3" s="6">
        <v>67650494</v>
      </c>
      <c r="R3" s="13">
        <v>78301356</v>
      </c>
      <c r="S3" s="12">
        <v>241133094</v>
      </c>
      <c r="T3" s="6">
        <v>95017672</v>
      </c>
      <c r="U3" s="6">
        <v>169622375</v>
      </c>
      <c r="V3" s="6">
        <v>179258550</v>
      </c>
      <c r="W3" s="13">
        <v>134296059.36714303</v>
      </c>
      <c r="X3" s="12">
        <v>578194656.36714303</v>
      </c>
      <c r="Y3" s="6">
        <v>174113976</v>
      </c>
      <c r="Z3" s="6">
        <v>164885363.92571449</v>
      </c>
      <c r="AA3" s="6">
        <v>147951058.50266027</v>
      </c>
      <c r="AB3" s="6">
        <f>AC3-SUM(Y3:AA3)</f>
        <v>147094641.57162523</v>
      </c>
      <c r="AC3" s="12">
        <v>634045040</v>
      </c>
      <c r="AD3" s="76">
        <v>150112591</v>
      </c>
      <c r="AE3" s="76">
        <v>123976174</v>
      </c>
      <c r="AF3" s="76">
        <v>132730709</v>
      </c>
      <c r="AG3" s="76">
        <v>131003924</v>
      </c>
      <c r="AH3" s="12">
        <v>537823398</v>
      </c>
      <c r="AI3" s="76">
        <v>117449665</v>
      </c>
      <c r="AJ3" s="76">
        <v>104932453</v>
      </c>
      <c r="AK3" s="76">
        <v>105571884</v>
      </c>
      <c r="AL3" s="76">
        <v>108122375</v>
      </c>
      <c r="AM3" s="12">
        <v>436076377</v>
      </c>
      <c r="AN3" s="76">
        <v>100118218</v>
      </c>
      <c r="AO3" s="76">
        <v>97998937</v>
      </c>
      <c r="AP3" s="76">
        <v>93979043</v>
      </c>
      <c r="AQ3" s="76">
        <v>94356923</v>
      </c>
      <c r="AR3" s="12">
        <v>386453121</v>
      </c>
      <c r="AS3" s="76">
        <v>96652992</v>
      </c>
      <c r="AT3" s="76">
        <v>84435152</v>
      </c>
      <c r="AU3" s="76">
        <v>90384348</v>
      </c>
      <c r="AV3" s="76">
        <v>90430894</v>
      </c>
      <c r="AW3" s="12">
        <v>361903386</v>
      </c>
      <c r="AX3" s="76">
        <v>98593996</v>
      </c>
      <c r="AY3" s="76">
        <v>93734401</v>
      </c>
      <c r="BB3" s="117"/>
    </row>
    <row r="4" spans="1:57">
      <c r="A4" s="60" t="s">
        <v>296</v>
      </c>
      <c r="B4" s="60" t="s">
        <v>295</v>
      </c>
      <c r="C4" s="127">
        <v>17816179</v>
      </c>
      <c r="D4" s="127">
        <v>17355280</v>
      </c>
      <c r="E4" s="128">
        <v>5171014</v>
      </c>
      <c r="F4" s="129">
        <v>5055448</v>
      </c>
      <c r="G4" s="129">
        <v>6794285</v>
      </c>
      <c r="H4" s="130">
        <v>10011525</v>
      </c>
      <c r="I4" s="131">
        <v>27032272</v>
      </c>
      <c r="J4" s="128">
        <v>14399892</v>
      </c>
      <c r="K4" s="129">
        <v>23870618</v>
      </c>
      <c r="L4" s="129">
        <v>35436464</v>
      </c>
      <c r="M4" s="130">
        <f>M3-M13</f>
        <v>42771423</v>
      </c>
      <c r="N4" s="131">
        <v>116478397</v>
      </c>
      <c r="O4" s="128">
        <v>45287096</v>
      </c>
      <c r="P4" s="129">
        <v>49925696</v>
      </c>
      <c r="Q4" s="129">
        <v>68067086</v>
      </c>
      <c r="R4" s="130">
        <v>78635992</v>
      </c>
      <c r="S4" s="131">
        <v>241915870</v>
      </c>
      <c r="T4" s="129">
        <v>94922103</v>
      </c>
      <c r="U4" s="129">
        <v>170316184</v>
      </c>
      <c r="V4" s="129">
        <v>179833839</v>
      </c>
      <c r="W4" s="130">
        <v>180836859.36714303</v>
      </c>
      <c r="X4" s="131">
        <v>625908985.36714303</v>
      </c>
      <c r="Y4" s="129">
        <v>169196150</v>
      </c>
      <c r="Z4" s="129">
        <v>154976993.92571449</v>
      </c>
      <c r="AA4" s="129">
        <v>157705983.50266024</v>
      </c>
      <c r="AB4" s="129">
        <v>167689933.57162526</v>
      </c>
      <c r="AC4" s="131">
        <v>649569061</v>
      </c>
      <c r="AD4" s="132">
        <v>142329292</v>
      </c>
      <c r="AE4" s="132">
        <v>123284349</v>
      </c>
      <c r="AF4" s="132">
        <v>137303482</v>
      </c>
      <c r="AG4" s="132">
        <v>138406741</v>
      </c>
      <c r="AH4" s="131">
        <v>541323864</v>
      </c>
      <c r="AI4" s="132">
        <v>123593038</v>
      </c>
      <c r="AJ4" s="132">
        <v>101226570</v>
      </c>
      <c r="AK4" s="132">
        <v>110399327</v>
      </c>
      <c r="AL4" s="132">
        <v>108463259</v>
      </c>
      <c r="AM4" s="131">
        <v>443682194</v>
      </c>
      <c r="AN4" s="132">
        <v>99660700</v>
      </c>
      <c r="AO4" s="132">
        <v>96229994</v>
      </c>
      <c r="AP4" s="132">
        <v>102306488</v>
      </c>
      <c r="AQ4" s="132">
        <v>99938858</v>
      </c>
      <c r="AR4" s="131">
        <v>398136040</v>
      </c>
      <c r="AS4" s="132">
        <v>90461427</v>
      </c>
      <c r="AT4" s="132">
        <v>81395618</v>
      </c>
      <c r="AU4" s="132">
        <v>84993237</v>
      </c>
      <c r="AV4" s="132">
        <v>95499369</v>
      </c>
      <c r="AW4" s="131">
        <v>352349651</v>
      </c>
      <c r="AX4" s="132">
        <v>98362628</v>
      </c>
      <c r="AY4" s="132">
        <v>93317967</v>
      </c>
      <c r="BB4" s="117"/>
    </row>
    <row r="5" spans="1:57">
      <c r="A5" s="34" t="s">
        <v>298</v>
      </c>
      <c r="B5" s="34" t="s">
        <v>304</v>
      </c>
      <c r="C5" s="61" t="s">
        <v>162</v>
      </c>
      <c r="D5" s="61" t="s">
        <v>162</v>
      </c>
      <c r="E5" s="36">
        <v>86333</v>
      </c>
      <c r="F5" s="37">
        <v>278686</v>
      </c>
      <c r="G5" s="37">
        <v>704711</v>
      </c>
      <c r="H5" s="38">
        <v>2732478</v>
      </c>
      <c r="I5" s="35">
        <v>3802208.6132204169</v>
      </c>
      <c r="J5" s="36">
        <v>7559686.6140000001</v>
      </c>
      <c r="K5" s="37">
        <v>17527267.807</v>
      </c>
      <c r="L5" s="37">
        <v>28846155.204</v>
      </c>
      <c r="M5" s="38">
        <v>34830640.369999997</v>
      </c>
      <c r="N5" s="35">
        <v>88763749.995000005</v>
      </c>
      <c r="O5" s="36">
        <v>37524342</v>
      </c>
      <c r="P5" s="37">
        <v>43146664</v>
      </c>
      <c r="Q5" s="37">
        <v>57896489.579999991</v>
      </c>
      <c r="R5" s="38">
        <v>67933222.730000049</v>
      </c>
      <c r="S5" s="35">
        <v>206500718.31000003</v>
      </c>
      <c r="T5" s="37">
        <v>84677795.359999999</v>
      </c>
      <c r="U5" s="37">
        <v>158043811.63999999</v>
      </c>
      <c r="V5" s="37">
        <v>164256332</v>
      </c>
      <c r="W5" s="38">
        <v>155356610</v>
      </c>
      <c r="X5" s="35">
        <v>562334549</v>
      </c>
      <c r="Y5" s="37">
        <v>131659442</v>
      </c>
      <c r="Z5" s="37">
        <v>114983038.22999999</v>
      </c>
      <c r="AA5" s="37">
        <v>114371143.38000003</v>
      </c>
      <c r="AB5" s="37">
        <f t="shared" ref="AB5:AB38" si="0">AC5-SUM(Y5:AA5)</f>
        <v>121867965.38999999</v>
      </c>
      <c r="AC5" s="35">
        <v>482881589</v>
      </c>
      <c r="AD5" s="116">
        <v>95650325</v>
      </c>
      <c r="AE5" s="116">
        <v>84252690</v>
      </c>
      <c r="AF5" s="116">
        <v>88628710</v>
      </c>
      <c r="AG5" s="116">
        <v>86850539</v>
      </c>
      <c r="AH5" s="35">
        <v>355382264</v>
      </c>
      <c r="AI5" s="116">
        <v>72557817</v>
      </c>
      <c r="AJ5" s="116">
        <v>63193703</v>
      </c>
      <c r="AK5" s="116">
        <v>69737485</v>
      </c>
      <c r="AL5" s="116">
        <v>68742753</v>
      </c>
      <c r="AM5" s="35">
        <v>274231758</v>
      </c>
      <c r="AN5" s="116">
        <v>61219111</v>
      </c>
      <c r="AO5" s="116">
        <v>59597431</v>
      </c>
      <c r="AP5" s="116">
        <v>62158791</v>
      </c>
      <c r="AQ5" s="116">
        <v>59644358</v>
      </c>
      <c r="AR5" s="35">
        <v>242619691</v>
      </c>
      <c r="AS5" s="116">
        <v>52643140</v>
      </c>
      <c r="AT5" s="116">
        <v>48709762</v>
      </c>
      <c r="AU5" s="116">
        <v>47133542</v>
      </c>
      <c r="AV5" s="116">
        <v>49047847</v>
      </c>
      <c r="AW5" s="35">
        <v>197534291</v>
      </c>
      <c r="AX5" s="116">
        <v>46230340</v>
      </c>
      <c r="AY5" s="116">
        <v>46486027</v>
      </c>
      <c r="BB5" s="117"/>
    </row>
    <row r="6" spans="1:57">
      <c r="A6" s="34" t="s">
        <v>299</v>
      </c>
      <c r="B6" s="34" t="s">
        <v>305</v>
      </c>
      <c r="C6" s="61" t="s">
        <v>162</v>
      </c>
      <c r="D6" s="61" t="s">
        <v>162</v>
      </c>
      <c r="E6" s="36">
        <v>2909282</v>
      </c>
      <c r="F6" s="37">
        <v>2490638</v>
      </c>
      <c r="G6" s="37">
        <v>3238366</v>
      </c>
      <c r="H6" s="38">
        <v>4172001</v>
      </c>
      <c r="I6" s="35">
        <v>12810287.707825925</v>
      </c>
      <c r="J6" s="36">
        <v>3704913.19416</v>
      </c>
      <c r="K6" s="37">
        <v>3748715.4789999998</v>
      </c>
      <c r="L6" s="37">
        <v>4317774.6910000006</v>
      </c>
      <c r="M6" s="38">
        <v>4681695.0729499999</v>
      </c>
      <c r="N6" s="35">
        <v>16453098.437110001</v>
      </c>
      <c r="O6" s="36">
        <v>4095505</v>
      </c>
      <c r="P6" s="37">
        <v>3316451</v>
      </c>
      <c r="Q6" s="37">
        <v>3600089.3699999996</v>
      </c>
      <c r="R6" s="38">
        <v>4201949.2300000042</v>
      </c>
      <c r="S6" s="35">
        <v>15213994.600000003</v>
      </c>
      <c r="T6" s="37">
        <v>3868617.9900000007</v>
      </c>
      <c r="U6" s="37">
        <v>4551211.01</v>
      </c>
      <c r="V6" s="37">
        <v>3708977</v>
      </c>
      <c r="W6" s="38">
        <v>4348957</v>
      </c>
      <c r="X6" s="35">
        <v>16477763</v>
      </c>
      <c r="Y6" s="37">
        <v>4208029</v>
      </c>
      <c r="Z6" s="37">
        <v>3710887.4199999981</v>
      </c>
      <c r="AA6" s="37">
        <v>3110281.8800000064</v>
      </c>
      <c r="AB6" s="37">
        <f t="shared" si="0"/>
        <v>3445192.6999999955</v>
      </c>
      <c r="AC6" s="35">
        <v>14474391</v>
      </c>
      <c r="AD6" s="116">
        <v>3099293</v>
      </c>
      <c r="AE6" s="116">
        <v>2394146</v>
      </c>
      <c r="AF6" s="116">
        <v>2380160</v>
      </c>
      <c r="AG6" s="116">
        <v>2490229</v>
      </c>
      <c r="AH6" s="35">
        <v>10363828</v>
      </c>
      <c r="AI6" s="116">
        <v>2172122</v>
      </c>
      <c r="AJ6" s="116">
        <v>1852363</v>
      </c>
      <c r="AK6" s="116">
        <v>1614321</v>
      </c>
      <c r="AL6" s="116">
        <v>1890369</v>
      </c>
      <c r="AM6" s="35">
        <v>7529175</v>
      </c>
      <c r="AN6" s="116">
        <v>1732040</v>
      </c>
      <c r="AO6" s="116">
        <v>1763927</v>
      </c>
      <c r="AP6" s="116">
        <v>1609632</v>
      </c>
      <c r="AQ6" s="116">
        <v>2227217</v>
      </c>
      <c r="AR6" s="35">
        <v>7332816</v>
      </c>
      <c r="AS6" s="116">
        <v>2024803</v>
      </c>
      <c r="AT6" s="116">
        <v>2190763</v>
      </c>
      <c r="AU6" s="116">
        <v>2274784</v>
      </c>
      <c r="AV6" s="116">
        <v>2233739</v>
      </c>
      <c r="AW6" s="35">
        <v>8724089</v>
      </c>
      <c r="AX6" s="116">
        <v>2180215</v>
      </c>
      <c r="AY6" s="116">
        <v>2092081</v>
      </c>
      <c r="BB6" s="117"/>
    </row>
    <row r="7" spans="1:57">
      <c r="A7" s="34" t="s">
        <v>300</v>
      </c>
      <c r="B7" s="34" t="s">
        <v>306</v>
      </c>
      <c r="C7" s="61" t="s">
        <v>162</v>
      </c>
      <c r="D7" s="61" t="s">
        <v>162</v>
      </c>
      <c r="E7" s="36">
        <v>56083</v>
      </c>
      <c r="F7" s="37">
        <v>86378</v>
      </c>
      <c r="G7" s="37">
        <v>332386</v>
      </c>
      <c r="H7" s="38">
        <v>389212</v>
      </c>
      <c r="I7" s="35">
        <v>864059.39</v>
      </c>
      <c r="J7" s="36">
        <v>668209.35710000002</v>
      </c>
      <c r="K7" s="37">
        <v>926445.37140000006</v>
      </c>
      <c r="L7" s="37">
        <v>1264693.0388</v>
      </c>
      <c r="M7" s="38">
        <v>2020821.4047999999</v>
      </c>
      <c r="N7" s="35">
        <v>4880169.1721000001</v>
      </c>
      <c r="O7" s="36">
        <v>2439365</v>
      </c>
      <c r="P7" s="37">
        <v>2094188</v>
      </c>
      <c r="Q7" s="37">
        <v>2343769.4700000007</v>
      </c>
      <c r="R7" s="38">
        <v>2748995.0300000003</v>
      </c>
      <c r="S7" s="35">
        <v>9626317.5</v>
      </c>
      <c r="T7" s="37">
        <v>3542575.9400000004</v>
      </c>
      <c r="U7" s="37">
        <v>4375098.0599999996</v>
      </c>
      <c r="V7" s="37">
        <v>3708729</v>
      </c>
      <c r="W7" s="38">
        <v>3768668</v>
      </c>
      <c r="X7" s="35">
        <v>15395071</v>
      </c>
      <c r="Y7" s="37">
        <v>3666218</v>
      </c>
      <c r="Z7" s="37">
        <v>3331466.7499999991</v>
      </c>
      <c r="AA7" s="37">
        <v>2761094.4600000018</v>
      </c>
      <c r="AB7" s="37">
        <f t="shared" si="0"/>
        <v>3312205.7899999991</v>
      </c>
      <c r="AC7" s="35">
        <v>13070985</v>
      </c>
      <c r="AD7" s="116">
        <v>2790545</v>
      </c>
      <c r="AE7" s="116">
        <v>2517568</v>
      </c>
      <c r="AF7" s="116">
        <v>2666554</v>
      </c>
      <c r="AG7" s="116">
        <v>2606582</v>
      </c>
      <c r="AH7" s="35">
        <v>10581249</v>
      </c>
      <c r="AI7" s="116">
        <v>2352751</v>
      </c>
      <c r="AJ7" s="116">
        <v>1998176</v>
      </c>
      <c r="AK7" s="116">
        <v>1812965</v>
      </c>
      <c r="AL7" s="116">
        <v>1966785</v>
      </c>
      <c r="AM7" s="35">
        <v>8130677</v>
      </c>
      <c r="AN7" s="116">
        <v>2209336</v>
      </c>
      <c r="AO7" s="116">
        <v>2033024</v>
      </c>
      <c r="AP7" s="116">
        <v>1898167</v>
      </c>
      <c r="AQ7" s="116">
        <v>2258507</v>
      </c>
      <c r="AR7" s="35">
        <v>8399034</v>
      </c>
      <c r="AS7" s="116">
        <v>1999937</v>
      </c>
      <c r="AT7" s="116">
        <v>1700447</v>
      </c>
      <c r="AU7" s="116">
        <v>1648248</v>
      </c>
      <c r="AV7" s="116">
        <v>1661653</v>
      </c>
      <c r="AW7" s="35">
        <v>7010285</v>
      </c>
      <c r="AX7" s="116">
        <v>1377306</v>
      </c>
      <c r="AY7" s="116">
        <v>1292776</v>
      </c>
      <c r="BB7" s="117"/>
    </row>
    <row r="8" spans="1:57">
      <c r="A8" s="34" t="s">
        <v>301</v>
      </c>
      <c r="B8" s="34" t="s">
        <v>307</v>
      </c>
      <c r="C8" s="61" t="s">
        <v>202</v>
      </c>
      <c r="D8" s="61" t="s">
        <v>202</v>
      </c>
      <c r="E8" s="119" t="s">
        <v>202</v>
      </c>
      <c r="F8" s="120" t="s">
        <v>202</v>
      </c>
      <c r="G8" s="120" t="s">
        <v>202</v>
      </c>
      <c r="H8" s="121" t="s">
        <v>202</v>
      </c>
      <c r="I8" s="61" t="s">
        <v>202</v>
      </c>
      <c r="J8" s="119" t="s">
        <v>202</v>
      </c>
      <c r="K8" s="120" t="s">
        <v>202</v>
      </c>
      <c r="L8" s="120" t="s">
        <v>202</v>
      </c>
      <c r="M8" s="121" t="s">
        <v>202</v>
      </c>
      <c r="N8" s="61" t="s">
        <v>202</v>
      </c>
      <c r="O8" s="119" t="s">
        <v>202</v>
      </c>
      <c r="P8" s="120" t="s">
        <v>202</v>
      </c>
      <c r="Q8" s="120" t="s">
        <v>202</v>
      </c>
      <c r="R8" s="121" t="s">
        <v>202</v>
      </c>
      <c r="S8" s="61" t="s">
        <v>202</v>
      </c>
      <c r="T8" s="37">
        <v>65559</v>
      </c>
      <c r="U8" s="37">
        <v>347467</v>
      </c>
      <c r="V8" s="37">
        <v>3361414</v>
      </c>
      <c r="W8" s="38">
        <v>12302557</v>
      </c>
      <c r="X8" s="35">
        <v>16076997</v>
      </c>
      <c r="Y8" s="37">
        <v>26840820</v>
      </c>
      <c r="Z8" s="37">
        <v>30390316.140000001</v>
      </c>
      <c r="AA8" s="37">
        <v>28042011.36999999</v>
      </c>
      <c r="AB8" s="37">
        <f t="shared" si="0"/>
        <v>30493189.49000001</v>
      </c>
      <c r="AC8" s="35">
        <v>115766337</v>
      </c>
      <c r="AD8" s="116">
        <v>32234201</v>
      </c>
      <c r="AE8" s="116">
        <v>24943967</v>
      </c>
      <c r="AF8" s="116">
        <v>32485717</v>
      </c>
      <c r="AG8" s="116">
        <v>32696199</v>
      </c>
      <c r="AH8" s="35">
        <v>122360084</v>
      </c>
      <c r="AI8" s="116">
        <v>32395570</v>
      </c>
      <c r="AJ8" s="116">
        <v>24412492</v>
      </c>
      <c r="AK8" s="116">
        <v>27311328</v>
      </c>
      <c r="AL8" s="116">
        <v>26377409</v>
      </c>
      <c r="AM8" s="35">
        <v>110496799</v>
      </c>
      <c r="AN8" s="116">
        <v>23732405</v>
      </c>
      <c r="AO8" s="116">
        <v>22109844</v>
      </c>
      <c r="AP8" s="116">
        <v>22979316</v>
      </c>
      <c r="AQ8" s="116">
        <v>21353423</v>
      </c>
      <c r="AR8" s="35">
        <v>90174988</v>
      </c>
      <c r="AS8" s="116">
        <v>18637608</v>
      </c>
      <c r="AT8" s="116">
        <v>15227407</v>
      </c>
      <c r="AU8" s="116">
        <v>14568690</v>
      </c>
      <c r="AV8" s="116">
        <v>15295131</v>
      </c>
      <c r="AW8" s="35">
        <v>63728836</v>
      </c>
      <c r="AX8" s="116">
        <v>15259475</v>
      </c>
      <c r="AY8" s="116">
        <v>13426322</v>
      </c>
      <c r="BB8" s="117"/>
    </row>
    <row r="9" spans="1:57">
      <c r="A9" s="34" t="s">
        <v>326</v>
      </c>
      <c r="B9" s="34" t="s">
        <v>327</v>
      </c>
      <c r="C9" s="61">
        <v>0</v>
      </c>
      <c r="D9" s="61">
        <v>0</v>
      </c>
      <c r="E9" s="119" t="s">
        <v>202</v>
      </c>
      <c r="F9" s="120" t="s">
        <v>202</v>
      </c>
      <c r="G9" s="120" t="s">
        <v>202</v>
      </c>
      <c r="H9" s="121" t="s">
        <v>202</v>
      </c>
      <c r="I9" s="61" t="s">
        <v>202</v>
      </c>
      <c r="J9" s="119" t="s">
        <v>202</v>
      </c>
      <c r="K9" s="120" t="s">
        <v>202</v>
      </c>
      <c r="L9" s="120" t="s">
        <v>202</v>
      </c>
      <c r="M9" s="121" t="s">
        <v>202</v>
      </c>
      <c r="N9" s="61" t="s">
        <v>202</v>
      </c>
      <c r="O9" s="119" t="s">
        <v>202</v>
      </c>
      <c r="P9" s="120" t="s">
        <v>202</v>
      </c>
      <c r="Q9" s="120" t="s">
        <v>202</v>
      </c>
      <c r="R9" s="121" t="s">
        <v>202</v>
      </c>
      <c r="S9" s="61" t="s">
        <v>202</v>
      </c>
      <c r="T9" s="119" t="s">
        <v>202</v>
      </c>
      <c r="U9" s="120" t="s">
        <v>202</v>
      </c>
      <c r="V9" s="120" t="s">
        <v>202</v>
      </c>
      <c r="W9" s="121" t="s">
        <v>202</v>
      </c>
      <c r="X9" s="61" t="s">
        <v>202</v>
      </c>
      <c r="Y9" s="119" t="s">
        <v>202</v>
      </c>
      <c r="Z9" s="120" t="s">
        <v>202</v>
      </c>
      <c r="AA9" s="120" t="s">
        <v>202</v>
      </c>
      <c r="AB9" s="121" t="s">
        <v>202</v>
      </c>
      <c r="AC9" s="61" t="s">
        <v>202</v>
      </c>
      <c r="AD9" s="119" t="s">
        <v>202</v>
      </c>
      <c r="AE9" s="120" t="s">
        <v>202</v>
      </c>
      <c r="AF9" s="120" t="s">
        <v>202</v>
      </c>
      <c r="AG9" s="121" t="s">
        <v>202</v>
      </c>
      <c r="AH9" s="61" t="s">
        <v>202</v>
      </c>
      <c r="AI9" s="119" t="s">
        <v>202</v>
      </c>
      <c r="AJ9" s="120" t="s">
        <v>202</v>
      </c>
      <c r="AK9" s="120" t="s">
        <v>202</v>
      </c>
      <c r="AL9" s="121" t="s">
        <v>202</v>
      </c>
      <c r="AM9" s="61" t="s">
        <v>202</v>
      </c>
      <c r="AN9" s="119" t="s">
        <v>202</v>
      </c>
      <c r="AO9" s="120" t="s">
        <v>202</v>
      </c>
      <c r="AP9" s="120" t="s">
        <v>202</v>
      </c>
      <c r="AQ9" s="121" t="s">
        <v>202</v>
      </c>
      <c r="AR9" s="61" t="s">
        <v>202</v>
      </c>
      <c r="AS9" s="116">
        <v>29697</v>
      </c>
      <c r="AT9" s="116">
        <v>43177</v>
      </c>
      <c r="AU9" s="116">
        <v>3185012</v>
      </c>
      <c r="AV9" s="116">
        <v>10198650</v>
      </c>
      <c r="AW9" s="61">
        <v>13456536</v>
      </c>
      <c r="AX9" s="116">
        <v>15031704</v>
      </c>
      <c r="AY9" s="116">
        <v>13639691</v>
      </c>
      <c r="BB9" s="117"/>
    </row>
    <row r="10" spans="1:57">
      <c r="A10" s="34" t="s">
        <v>302</v>
      </c>
      <c r="B10" s="34" t="s">
        <v>308</v>
      </c>
      <c r="C10" s="61" t="s">
        <v>202</v>
      </c>
      <c r="D10" s="61" t="s">
        <v>202</v>
      </c>
      <c r="E10" s="119" t="s">
        <v>202</v>
      </c>
      <c r="F10" s="120" t="s">
        <v>202</v>
      </c>
      <c r="G10" s="120" t="s">
        <v>202</v>
      </c>
      <c r="H10" s="121" t="s">
        <v>202</v>
      </c>
      <c r="I10" s="61" t="s">
        <v>202</v>
      </c>
      <c r="J10" s="119" t="s">
        <v>202</v>
      </c>
      <c r="K10" s="120" t="s">
        <v>202</v>
      </c>
      <c r="L10" s="120" t="s">
        <v>202</v>
      </c>
      <c r="M10" s="121" t="s">
        <v>202</v>
      </c>
      <c r="N10" s="61" t="s">
        <v>202</v>
      </c>
      <c r="O10" s="119" t="s">
        <v>202</v>
      </c>
      <c r="P10" s="120" t="s">
        <v>202</v>
      </c>
      <c r="Q10" s="120" t="s">
        <v>202</v>
      </c>
      <c r="R10" s="121" t="s">
        <v>202</v>
      </c>
      <c r="S10" s="61" t="s">
        <v>202</v>
      </c>
      <c r="T10" s="119" t="s">
        <v>202</v>
      </c>
      <c r="U10" s="120" t="s">
        <v>202</v>
      </c>
      <c r="V10" s="120" t="s">
        <v>202</v>
      </c>
      <c r="W10" s="121" t="s">
        <v>202</v>
      </c>
      <c r="X10" s="61" t="s">
        <v>202</v>
      </c>
      <c r="Y10" s="120" t="s">
        <v>202</v>
      </c>
      <c r="Z10" s="120" t="s">
        <v>202</v>
      </c>
      <c r="AA10" s="120" t="s">
        <v>202</v>
      </c>
      <c r="AB10" s="120" t="s">
        <v>202</v>
      </c>
      <c r="AC10" s="61" t="s">
        <v>202</v>
      </c>
      <c r="AD10" s="122" t="s">
        <v>202</v>
      </c>
      <c r="AE10" s="116">
        <v>89199</v>
      </c>
      <c r="AF10" s="116">
        <v>673688</v>
      </c>
      <c r="AG10" s="116">
        <v>4496408</v>
      </c>
      <c r="AH10" s="35">
        <v>5259295</v>
      </c>
      <c r="AI10" s="122">
        <v>5769225</v>
      </c>
      <c r="AJ10" s="116">
        <v>2071904</v>
      </c>
      <c r="AK10" s="116">
        <v>1757393</v>
      </c>
      <c r="AL10" s="116">
        <v>1927802</v>
      </c>
      <c r="AM10" s="35">
        <v>11526324</v>
      </c>
      <c r="AN10" s="122">
        <v>2922235</v>
      </c>
      <c r="AO10" s="122">
        <v>3494706</v>
      </c>
      <c r="AP10" s="122">
        <v>5638924</v>
      </c>
      <c r="AQ10" s="122">
        <v>7086439</v>
      </c>
      <c r="AR10" s="35">
        <v>19142304</v>
      </c>
      <c r="AS10" s="122">
        <v>7291234</v>
      </c>
      <c r="AT10" s="122">
        <v>6294386</v>
      </c>
      <c r="AU10" s="122">
        <v>8397619</v>
      </c>
      <c r="AV10" s="122">
        <v>9800011</v>
      </c>
      <c r="AW10" s="35">
        <v>31783250</v>
      </c>
      <c r="AX10" s="122">
        <v>11104261</v>
      </c>
      <c r="AY10" s="122">
        <v>9676635</v>
      </c>
      <c r="BB10" s="117"/>
    </row>
    <row r="11" spans="1:57">
      <c r="A11" s="34" t="s">
        <v>314</v>
      </c>
      <c r="B11" s="34" t="s">
        <v>315</v>
      </c>
      <c r="C11" s="61" t="s">
        <v>202</v>
      </c>
      <c r="D11" s="61" t="s">
        <v>202</v>
      </c>
      <c r="E11" s="119" t="s">
        <v>202</v>
      </c>
      <c r="F11" s="120" t="s">
        <v>202</v>
      </c>
      <c r="G11" s="120" t="s">
        <v>202</v>
      </c>
      <c r="H11" s="121" t="s">
        <v>202</v>
      </c>
      <c r="I11" s="61" t="s">
        <v>202</v>
      </c>
      <c r="J11" s="119" t="s">
        <v>202</v>
      </c>
      <c r="K11" s="120" t="s">
        <v>202</v>
      </c>
      <c r="L11" s="120" t="s">
        <v>202</v>
      </c>
      <c r="M11" s="121" t="s">
        <v>202</v>
      </c>
      <c r="N11" s="61" t="s">
        <v>202</v>
      </c>
      <c r="O11" s="119" t="s">
        <v>202</v>
      </c>
      <c r="P11" s="120" t="s">
        <v>202</v>
      </c>
      <c r="Q11" s="120" t="s">
        <v>202</v>
      </c>
      <c r="R11" s="121" t="s">
        <v>202</v>
      </c>
      <c r="S11" s="61" t="s">
        <v>202</v>
      </c>
      <c r="T11" s="119" t="s">
        <v>202</v>
      </c>
      <c r="U11" s="120" t="s">
        <v>202</v>
      </c>
      <c r="V11" s="120" t="s">
        <v>202</v>
      </c>
      <c r="W11" s="121" t="s">
        <v>202</v>
      </c>
      <c r="X11" s="61" t="s">
        <v>202</v>
      </c>
      <c r="Y11" s="120" t="s">
        <v>202</v>
      </c>
      <c r="Z11" s="120" t="s">
        <v>202</v>
      </c>
      <c r="AA11" s="120" t="s">
        <v>322</v>
      </c>
      <c r="AB11" s="120" t="s">
        <v>322</v>
      </c>
      <c r="AC11" s="61" t="s">
        <v>202</v>
      </c>
      <c r="AD11" s="116">
        <v>3694286</v>
      </c>
      <c r="AE11" s="116">
        <v>4047377</v>
      </c>
      <c r="AF11" s="116">
        <v>4307017</v>
      </c>
      <c r="AG11" s="116">
        <v>4615007</v>
      </c>
      <c r="AH11" s="35">
        <v>16663687</v>
      </c>
      <c r="AI11" s="122">
        <v>4321619</v>
      </c>
      <c r="AJ11" s="116">
        <v>4284991</v>
      </c>
      <c r="AK11" s="116">
        <v>4741534</v>
      </c>
      <c r="AL11" s="116">
        <v>4831211</v>
      </c>
      <c r="AM11" s="35">
        <v>18179355</v>
      </c>
      <c r="AN11" s="122">
        <v>4959726</v>
      </c>
      <c r="AO11" s="122">
        <v>4760818</v>
      </c>
      <c r="AP11" s="122">
        <v>5468430</v>
      </c>
      <c r="AQ11" s="122">
        <v>5238091</v>
      </c>
      <c r="AR11" s="35">
        <v>20427065</v>
      </c>
      <c r="AS11" s="122">
        <v>5297592</v>
      </c>
      <c r="AT11" s="122">
        <v>5193527</v>
      </c>
      <c r="AU11" s="122">
        <v>5469157</v>
      </c>
      <c r="AV11" s="122">
        <v>5180558</v>
      </c>
      <c r="AW11" s="35">
        <v>21140834</v>
      </c>
      <c r="AX11" s="122">
        <v>5249276</v>
      </c>
      <c r="AY11" s="122">
        <v>4903236</v>
      </c>
      <c r="BA11" s="117"/>
      <c r="BB11" s="117"/>
    </row>
    <row r="12" spans="1:57">
      <c r="A12" s="34" t="s">
        <v>303</v>
      </c>
      <c r="B12" s="34" t="s">
        <v>309</v>
      </c>
      <c r="C12" s="61" t="s">
        <v>162</v>
      </c>
      <c r="D12" s="61" t="s">
        <v>162</v>
      </c>
      <c r="E12" s="36">
        <v>2119315</v>
      </c>
      <c r="F12" s="37">
        <v>2199745</v>
      </c>
      <c r="G12" s="37">
        <v>2518822</v>
      </c>
      <c r="H12" s="38">
        <v>2717834</v>
      </c>
      <c r="I12" s="35">
        <v>9555716.2889536582</v>
      </c>
      <c r="J12" s="36">
        <v>2467082.8347399998</v>
      </c>
      <c r="K12" s="37">
        <v>1668189.3426000029</v>
      </c>
      <c r="L12" s="37">
        <v>1007841.066200003</v>
      </c>
      <c r="M12" s="38">
        <v>1238266.1522500068</v>
      </c>
      <c r="N12" s="35">
        <v>6381379.3957899809</v>
      </c>
      <c r="O12" s="36">
        <v>1227884</v>
      </c>
      <c r="P12" s="37">
        <v>1368393</v>
      </c>
      <c r="Q12" s="37">
        <v>4226737.2800000273</v>
      </c>
      <c r="R12" s="38">
        <v>3751824.9928571172</v>
      </c>
      <c r="S12" s="35">
        <v>10574839.272857144</v>
      </c>
      <c r="T12" s="37">
        <v>2767554.4614285529</v>
      </c>
      <c r="U12" s="37">
        <v>2998595.5385714471</v>
      </c>
      <c r="V12" s="37">
        <v>4798386</v>
      </c>
      <c r="W12" s="38">
        <v>5060069</v>
      </c>
      <c r="X12" s="35">
        <v>15624605</v>
      </c>
      <c r="Y12" s="37">
        <v>2821641</v>
      </c>
      <c r="Z12" s="37">
        <v>2561285.3857144099</v>
      </c>
      <c r="AA12" s="37">
        <v>9421452.4126602001</v>
      </c>
      <c r="AB12" s="37">
        <f>AC12-SUM(Y12:AA12)</f>
        <v>8571379.20162539</v>
      </c>
      <c r="AC12" s="35">
        <f>649569060-SUM(AC5:AC8)</f>
        <v>23375758</v>
      </c>
      <c r="AD12" s="116">
        <v>4860642</v>
      </c>
      <c r="AE12" s="116">
        <v>5039402</v>
      </c>
      <c r="AF12" s="116">
        <v>6161636</v>
      </c>
      <c r="AG12" s="116">
        <v>4651777</v>
      </c>
      <c r="AH12" s="35">
        <v>20713457</v>
      </c>
      <c r="AI12" s="116">
        <v>4023934</v>
      </c>
      <c r="AJ12" s="116">
        <v>3412941</v>
      </c>
      <c r="AK12" s="116">
        <v>3424301</v>
      </c>
      <c r="AL12" s="116">
        <v>2726930</v>
      </c>
      <c r="AM12" s="35">
        <v>13588106</v>
      </c>
      <c r="AN12" s="116">
        <v>2885847</v>
      </c>
      <c r="AO12" s="116">
        <v>2470244</v>
      </c>
      <c r="AP12" s="116">
        <v>2553228</v>
      </c>
      <c r="AQ12" s="116">
        <v>2130823</v>
      </c>
      <c r="AR12" s="35">
        <v>10040142</v>
      </c>
      <c r="AS12" s="116">
        <v>2537416</v>
      </c>
      <c r="AT12" s="116">
        <v>2036149</v>
      </c>
      <c r="AU12" s="116">
        <v>2316185</v>
      </c>
      <c r="AV12" s="116">
        <v>2081780</v>
      </c>
      <c r="AW12" s="35">
        <v>8971530</v>
      </c>
      <c r="AX12" s="116">
        <v>1930051</v>
      </c>
      <c r="AY12" s="116">
        <v>1801199</v>
      </c>
      <c r="BB12" s="117"/>
    </row>
    <row r="13" spans="1:57">
      <c r="A13" s="60" t="s">
        <v>297</v>
      </c>
      <c r="B13" s="60" t="s">
        <v>153</v>
      </c>
      <c r="C13" s="127">
        <v>0</v>
      </c>
      <c r="D13" s="127">
        <v>0</v>
      </c>
      <c r="E13" s="128">
        <v>0</v>
      </c>
      <c r="F13" s="129">
        <v>0</v>
      </c>
      <c r="G13" s="129">
        <v>0</v>
      </c>
      <c r="H13" s="130">
        <v>0</v>
      </c>
      <c r="I13" s="127">
        <v>0</v>
      </c>
      <c r="J13" s="128">
        <v>0</v>
      </c>
      <c r="K13" s="129">
        <v>0</v>
      </c>
      <c r="L13" s="129">
        <v>0</v>
      </c>
      <c r="M13" s="130">
        <v>-1220739</v>
      </c>
      <c r="N13" s="127">
        <v>-1220739</v>
      </c>
      <c r="O13" s="128">
        <v>16544</v>
      </c>
      <c r="P13" s="129">
        <v>-48092</v>
      </c>
      <c r="Q13" s="129">
        <v>-416592</v>
      </c>
      <c r="R13" s="130">
        <v>-334636</v>
      </c>
      <c r="S13" s="127">
        <v>-782776</v>
      </c>
      <c r="T13" s="129">
        <v>95569</v>
      </c>
      <c r="U13" s="129">
        <v>-693809</v>
      </c>
      <c r="V13" s="129">
        <v>-575289</v>
      </c>
      <c r="W13" s="130">
        <v>-46540800</v>
      </c>
      <c r="X13" s="127">
        <v>-47714329</v>
      </c>
      <c r="Y13" s="133">
        <v>4917826</v>
      </c>
      <c r="Z13" s="133">
        <v>9908370</v>
      </c>
      <c r="AA13" s="133">
        <v>-9754924.9999999702</v>
      </c>
      <c r="AB13" s="133">
        <f t="shared" si="0"/>
        <v>-20595292.00000003</v>
      </c>
      <c r="AC13" s="127">
        <v>-15524021</v>
      </c>
      <c r="AD13" s="132">
        <v>7783299</v>
      </c>
      <c r="AE13" s="132">
        <v>691825</v>
      </c>
      <c r="AF13" s="132">
        <v>-4572773</v>
      </c>
      <c r="AG13" s="132">
        <v>-7402817</v>
      </c>
      <c r="AH13" s="131">
        <v>-3500466</v>
      </c>
      <c r="AI13" s="134">
        <v>-6143373</v>
      </c>
      <c r="AJ13" s="132">
        <v>3705883</v>
      </c>
      <c r="AK13" s="132">
        <v>-4827443</v>
      </c>
      <c r="AL13" s="132">
        <v>-340884</v>
      </c>
      <c r="AM13" s="131">
        <v>-7605817</v>
      </c>
      <c r="AN13" s="134">
        <v>457518</v>
      </c>
      <c r="AO13" s="134">
        <v>1768943</v>
      </c>
      <c r="AP13" s="134">
        <v>-8327445</v>
      </c>
      <c r="AQ13" s="134">
        <v>-5581935</v>
      </c>
      <c r="AR13" s="131">
        <v>-11682919</v>
      </c>
      <c r="AS13" s="134">
        <v>6191565</v>
      </c>
      <c r="AT13" s="134">
        <v>3039534</v>
      </c>
      <c r="AU13" s="134">
        <v>5391111</v>
      </c>
      <c r="AV13" s="134">
        <v>-5068475</v>
      </c>
      <c r="AW13" s="131">
        <v>9553735</v>
      </c>
      <c r="AX13" s="134">
        <v>231368</v>
      </c>
      <c r="AY13" s="134">
        <v>416434</v>
      </c>
      <c r="BB13" s="117"/>
      <c r="BE13" s="72"/>
    </row>
    <row r="14" spans="1:57">
      <c r="A14" s="7" t="s">
        <v>174</v>
      </c>
      <c r="B14" s="7" t="s">
        <v>175</v>
      </c>
      <c r="C14" s="15">
        <v>3850467</v>
      </c>
      <c r="D14" s="15">
        <v>4431944</v>
      </c>
      <c r="E14" s="8">
        <v>1398039</v>
      </c>
      <c r="F14" s="9">
        <v>1321316</v>
      </c>
      <c r="G14" s="9">
        <v>1470183</v>
      </c>
      <c r="H14" s="16">
        <v>1653406</v>
      </c>
      <c r="I14" s="15">
        <v>5842944</v>
      </c>
      <c r="J14" s="8">
        <v>1641456</v>
      </c>
      <c r="K14" s="9">
        <v>1836470</v>
      </c>
      <c r="L14" s="9">
        <v>1993938</v>
      </c>
      <c r="M14" s="16">
        <v>1910084</v>
      </c>
      <c r="N14" s="15">
        <v>7381948</v>
      </c>
      <c r="O14" s="9">
        <v>1919193</v>
      </c>
      <c r="P14" s="9">
        <v>2722310</v>
      </c>
      <c r="Q14" s="9">
        <v>2930996</v>
      </c>
      <c r="R14" s="16">
        <v>3781216</v>
      </c>
      <c r="S14" s="15">
        <v>11353715</v>
      </c>
      <c r="T14" s="9">
        <v>4756485</v>
      </c>
      <c r="U14" s="9">
        <v>5605059</v>
      </c>
      <c r="V14" s="9">
        <v>6837473</v>
      </c>
      <c r="W14" s="16">
        <v>8239380.4800000042</v>
      </c>
      <c r="X14" s="15">
        <v>25438397.480000004</v>
      </c>
      <c r="Y14" s="9">
        <v>10566550</v>
      </c>
      <c r="Z14" s="9">
        <v>11452728.729311973</v>
      </c>
      <c r="AA14" s="9">
        <v>15248461.817464538</v>
      </c>
      <c r="AB14" s="9">
        <f t="shared" si="0"/>
        <v>16662986.453223489</v>
      </c>
      <c r="AC14" s="15">
        <v>53930727</v>
      </c>
      <c r="AD14" s="75">
        <v>15854846</v>
      </c>
      <c r="AE14" s="75">
        <v>17621409</v>
      </c>
      <c r="AF14" s="75">
        <v>17200104</v>
      </c>
      <c r="AG14" s="9">
        <v>19418815</v>
      </c>
      <c r="AH14" s="15">
        <v>70095174</v>
      </c>
      <c r="AI14" s="75">
        <v>19327786</v>
      </c>
      <c r="AJ14" s="75">
        <v>18900583</v>
      </c>
      <c r="AK14" s="75">
        <v>17809454</v>
      </c>
      <c r="AL14" s="75">
        <v>16679459</v>
      </c>
      <c r="AM14" s="15">
        <v>72717282</v>
      </c>
      <c r="AN14" s="75">
        <v>19389790</v>
      </c>
      <c r="AO14" s="75">
        <v>15863351</v>
      </c>
      <c r="AP14" s="75">
        <v>15785942</v>
      </c>
      <c r="AQ14" s="75">
        <v>15282339</v>
      </c>
      <c r="AR14" s="15">
        <v>66321422</v>
      </c>
      <c r="AS14" s="75">
        <v>15012917</v>
      </c>
      <c r="AT14" s="75">
        <v>14795906</v>
      </c>
      <c r="AU14" s="75">
        <v>15628006</v>
      </c>
      <c r="AV14" s="75">
        <v>16195111</v>
      </c>
      <c r="AW14" s="15">
        <v>61631940</v>
      </c>
      <c r="AX14" s="75">
        <v>16110150</v>
      </c>
      <c r="AY14" s="75">
        <v>16321261</v>
      </c>
      <c r="BB14" s="117"/>
      <c r="BE14" s="72"/>
    </row>
    <row r="15" spans="1:57">
      <c r="A15" s="4" t="s">
        <v>141</v>
      </c>
      <c r="B15" s="4" t="s">
        <v>64</v>
      </c>
      <c r="C15" s="12">
        <v>13965712</v>
      </c>
      <c r="D15" s="12">
        <v>12923336</v>
      </c>
      <c r="E15" s="5">
        <v>3772975</v>
      </c>
      <c r="F15" s="6">
        <v>3734132</v>
      </c>
      <c r="G15" s="6">
        <v>5324102</v>
      </c>
      <c r="H15" s="13">
        <v>8358119</v>
      </c>
      <c r="I15" s="12">
        <v>21189328</v>
      </c>
      <c r="J15" s="5">
        <v>12758436</v>
      </c>
      <c r="K15" s="6">
        <v>22034148</v>
      </c>
      <c r="L15" s="6">
        <v>33442526</v>
      </c>
      <c r="M15" s="13">
        <v>39640600</v>
      </c>
      <c r="N15" s="12">
        <f>N3-N14</f>
        <v>107875710</v>
      </c>
      <c r="O15" s="5">
        <v>43384447</v>
      </c>
      <c r="P15" s="6">
        <v>47155294</v>
      </c>
      <c r="Q15" s="6">
        <v>64719498</v>
      </c>
      <c r="R15" s="13">
        <v>74520140</v>
      </c>
      <c r="S15" s="12">
        <v>229779379</v>
      </c>
      <c r="T15" s="6">
        <v>90261187</v>
      </c>
      <c r="U15" s="6">
        <v>164017316</v>
      </c>
      <c r="V15" s="6">
        <v>172421077</v>
      </c>
      <c r="W15" s="13">
        <v>126056678.88714302</v>
      </c>
      <c r="X15" s="12">
        <v>552756258.88714302</v>
      </c>
      <c r="Y15" s="6">
        <v>163547426</v>
      </c>
      <c r="Z15" s="6">
        <v>153432635.19640243</v>
      </c>
      <c r="AA15" s="6">
        <v>132702597</v>
      </c>
      <c r="AB15" s="6">
        <f t="shared" si="0"/>
        <v>130431654.80359757</v>
      </c>
      <c r="AC15" s="12">
        <v>580114313</v>
      </c>
      <c r="AD15" s="76">
        <v>134257744</v>
      </c>
      <c r="AE15" s="76">
        <v>106354766</v>
      </c>
      <c r="AF15" s="76">
        <v>115530605</v>
      </c>
      <c r="AG15" s="76">
        <v>111585109</v>
      </c>
      <c r="AH15" s="12">
        <v>467728224</v>
      </c>
      <c r="AI15" s="76">
        <v>98121879</v>
      </c>
      <c r="AJ15" s="76">
        <v>86031870</v>
      </c>
      <c r="AK15" s="76">
        <v>87762430</v>
      </c>
      <c r="AL15" s="76">
        <v>91442916</v>
      </c>
      <c r="AM15" s="12">
        <v>363359095</v>
      </c>
      <c r="AN15" s="76">
        <v>80728428</v>
      </c>
      <c r="AO15" s="76">
        <v>82135586</v>
      </c>
      <c r="AP15" s="76">
        <v>78193101</v>
      </c>
      <c r="AQ15" s="76">
        <v>79074584</v>
      </c>
      <c r="AR15" s="12">
        <v>320131699</v>
      </c>
      <c r="AS15" s="76">
        <v>81640075</v>
      </c>
      <c r="AT15" s="76">
        <v>69639246</v>
      </c>
      <c r="AU15" s="76">
        <v>74756342</v>
      </c>
      <c r="AV15" s="76">
        <v>74235783</v>
      </c>
      <c r="AW15" s="12">
        <v>300271446</v>
      </c>
      <c r="AX15" s="76">
        <v>82483846</v>
      </c>
      <c r="AY15" s="76">
        <v>77413140</v>
      </c>
      <c r="BB15" s="117"/>
      <c r="BE15" s="72"/>
    </row>
    <row r="16" spans="1:57">
      <c r="A16" s="7" t="s">
        <v>9</v>
      </c>
      <c r="B16" s="7" t="s">
        <v>65</v>
      </c>
      <c r="C16" s="15">
        <v>1573</v>
      </c>
      <c r="D16" s="15">
        <v>11961</v>
      </c>
      <c r="E16" s="8">
        <v>5</v>
      </c>
      <c r="F16" s="9">
        <v>1660</v>
      </c>
      <c r="G16" s="9">
        <v>50</v>
      </c>
      <c r="H16" s="16">
        <v>68</v>
      </c>
      <c r="I16" s="15">
        <v>1783</v>
      </c>
      <c r="J16" s="8">
        <v>17906</v>
      </c>
      <c r="K16" s="9">
        <v>12</v>
      </c>
      <c r="L16" s="9">
        <v>273</v>
      </c>
      <c r="M16" s="16">
        <v>17829</v>
      </c>
      <c r="N16" s="15">
        <v>36020</v>
      </c>
      <c r="O16" s="9">
        <v>40212</v>
      </c>
      <c r="P16" s="9">
        <v>5907</v>
      </c>
      <c r="Q16" s="9">
        <v>2445</v>
      </c>
      <c r="R16" s="16">
        <v>162</v>
      </c>
      <c r="S16" s="15">
        <v>48726</v>
      </c>
      <c r="T16" s="9">
        <v>4702</v>
      </c>
      <c r="U16" s="9">
        <v>905</v>
      </c>
      <c r="V16" s="9">
        <v>54623</v>
      </c>
      <c r="W16" s="16">
        <v>141051.28</v>
      </c>
      <c r="X16" s="15">
        <v>201281.28</v>
      </c>
      <c r="Y16" s="9">
        <v>381540</v>
      </c>
      <c r="Z16" s="9">
        <v>1908.7399999999325</v>
      </c>
      <c r="AA16" s="9">
        <v>7130</v>
      </c>
      <c r="AB16" s="9">
        <f t="shared" si="0"/>
        <v>48017.260000000068</v>
      </c>
      <c r="AC16" s="15">
        <v>438596</v>
      </c>
      <c r="AD16" s="75">
        <v>82676</v>
      </c>
      <c r="AE16" s="75">
        <v>567141</v>
      </c>
      <c r="AF16" s="75">
        <v>268647</v>
      </c>
      <c r="AG16" s="9">
        <v>436713</v>
      </c>
      <c r="AH16" s="15">
        <v>1355177</v>
      </c>
      <c r="AI16" s="75">
        <v>134879</v>
      </c>
      <c r="AJ16" s="75">
        <v>161737</v>
      </c>
      <c r="AK16" s="75">
        <v>280742</v>
      </c>
      <c r="AL16" s="75">
        <v>758976</v>
      </c>
      <c r="AM16" s="15">
        <v>1336334</v>
      </c>
      <c r="AN16" s="75">
        <v>1136526</v>
      </c>
      <c r="AO16" s="75">
        <v>452327</v>
      </c>
      <c r="AP16" s="75">
        <v>182823</v>
      </c>
      <c r="AQ16" s="75">
        <v>380335</v>
      </c>
      <c r="AR16" s="15">
        <v>2152011</v>
      </c>
      <c r="AS16" s="75">
        <v>206516</v>
      </c>
      <c r="AT16" s="75">
        <v>386004</v>
      </c>
      <c r="AU16" s="75">
        <v>236850</v>
      </c>
      <c r="AV16" s="75">
        <v>452281</v>
      </c>
      <c r="AW16" s="15">
        <v>1281651</v>
      </c>
      <c r="AX16" s="75">
        <v>286944</v>
      </c>
      <c r="AY16" s="75">
        <v>362096</v>
      </c>
      <c r="BB16" s="117"/>
    </row>
    <row r="17" spans="1:54">
      <c r="A17" s="7" t="s">
        <v>10</v>
      </c>
      <c r="B17" s="7" t="s">
        <v>66</v>
      </c>
      <c r="C17" s="15">
        <v>6916446</v>
      </c>
      <c r="D17" s="15">
        <v>5600596</v>
      </c>
      <c r="E17" s="8">
        <v>1301136</v>
      </c>
      <c r="F17" s="9">
        <v>1324862</v>
      </c>
      <c r="G17" s="9">
        <v>2001416</v>
      </c>
      <c r="H17" s="16">
        <v>3249825</v>
      </c>
      <c r="I17" s="15">
        <v>7877239</v>
      </c>
      <c r="J17" s="8">
        <v>5643579</v>
      </c>
      <c r="K17" s="9">
        <v>12086373</v>
      </c>
      <c r="L17" s="9">
        <v>19599257</v>
      </c>
      <c r="M17" s="16">
        <v>21305935</v>
      </c>
      <c r="N17" s="15">
        <v>58635144</v>
      </c>
      <c r="O17" s="8">
        <v>29688819</v>
      </c>
      <c r="P17" s="9">
        <v>29478964</v>
      </c>
      <c r="Q17" s="9">
        <v>41040733</v>
      </c>
      <c r="R17" s="16">
        <v>36945700</v>
      </c>
      <c r="S17" s="15">
        <v>137154216</v>
      </c>
      <c r="T17" s="9">
        <v>48544738</v>
      </c>
      <c r="U17" s="9">
        <v>124795326</v>
      </c>
      <c r="V17" s="9">
        <v>95253370</v>
      </c>
      <c r="W17" s="16">
        <v>74975708.897142828</v>
      </c>
      <c r="X17" s="15">
        <v>343569142.89714283</v>
      </c>
      <c r="Y17" s="9">
        <v>95935217</v>
      </c>
      <c r="Z17" s="9">
        <v>95799536.346498311</v>
      </c>
      <c r="AA17" s="9">
        <v>82618729</v>
      </c>
      <c r="AB17" s="9">
        <f>AC17-SUM(Y17:AA17)</f>
        <v>72895345.653501689</v>
      </c>
      <c r="AC17" s="15">
        <v>347248828</v>
      </c>
      <c r="AD17" s="75">
        <v>79870756</v>
      </c>
      <c r="AE17" s="75">
        <v>67589551</v>
      </c>
      <c r="AF17" s="75">
        <v>78366429</v>
      </c>
      <c r="AG17" s="9">
        <v>79303832</v>
      </c>
      <c r="AH17" s="15">
        <v>305130568</v>
      </c>
      <c r="AI17" s="75">
        <v>69004470</v>
      </c>
      <c r="AJ17" s="75">
        <v>59814327</v>
      </c>
      <c r="AK17" s="75">
        <v>56408680</v>
      </c>
      <c r="AL17" s="75">
        <v>54346624</v>
      </c>
      <c r="AM17" s="15">
        <v>239574101</v>
      </c>
      <c r="AN17" s="75">
        <v>54950259</v>
      </c>
      <c r="AO17" s="75">
        <v>51954122</v>
      </c>
      <c r="AP17" s="75">
        <v>55896498</v>
      </c>
      <c r="AQ17" s="75">
        <v>53049158</v>
      </c>
      <c r="AR17" s="15">
        <v>215850037</v>
      </c>
      <c r="AS17" s="75">
        <v>44823513</v>
      </c>
      <c r="AT17" s="75">
        <v>39142065</v>
      </c>
      <c r="AU17" s="75">
        <v>47193660</v>
      </c>
      <c r="AV17" s="75">
        <v>56907892</v>
      </c>
      <c r="AW17" s="15">
        <v>188067130</v>
      </c>
      <c r="AX17" s="75">
        <v>61598480</v>
      </c>
      <c r="AY17" s="75">
        <v>53168559</v>
      </c>
      <c r="BB17" s="117"/>
    </row>
    <row r="18" spans="1:54" s="3" customFormat="1">
      <c r="A18" s="60" t="s">
        <v>246</v>
      </c>
      <c r="B18" s="60" t="s">
        <v>251</v>
      </c>
      <c r="C18" s="127" t="s">
        <v>254</v>
      </c>
      <c r="D18" s="127" t="s">
        <v>254</v>
      </c>
      <c r="E18" s="133" t="s">
        <v>254</v>
      </c>
      <c r="F18" s="133" t="s">
        <v>254</v>
      </c>
      <c r="G18" s="133" t="s">
        <v>254</v>
      </c>
      <c r="H18" s="139" t="s">
        <v>254</v>
      </c>
      <c r="I18" s="127" t="s">
        <v>254</v>
      </c>
      <c r="J18" s="133">
        <v>1719515</v>
      </c>
      <c r="K18" s="133">
        <v>4933309</v>
      </c>
      <c r="L18" s="133">
        <v>8762276</v>
      </c>
      <c r="M18" s="139">
        <v>8616332</v>
      </c>
      <c r="N18" s="127">
        <v>24031432</v>
      </c>
      <c r="O18" s="133">
        <v>15487704</v>
      </c>
      <c r="P18" s="133">
        <v>14286418</v>
      </c>
      <c r="Q18" s="133">
        <v>21210446</v>
      </c>
      <c r="R18" s="139">
        <v>13690173</v>
      </c>
      <c r="S18" s="127">
        <v>64674741</v>
      </c>
      <c r="T18" s="133">
        <v>19122999</v>
      </c>
      <c r="U18" s="133">
        <v>72755974.579999998</v>
      </c>
      <c r="V18" s="133">
        <v>40423985.850000009</v>
      </c>
      <c r="W18" s="139">
        <v>32328468</v>
      </c>
      <c r="X18" s="127">
        <v>164631427.43000001</v>
      </c>
      <c r="Y18" s="129">
        <v>40137460</v>
      </c>
      <c r="Z18" s="129">
        <v>42419871</v>
      </c>
      <c r="AA18" s="129">
        <v>33944492</v>
      </c>
      <c r="AB18" s="129">
        <v>23020677</v>
      </c>
      <c r="AC18" s="131">
        <v>139522500</v>
      </c>
      <c r="AD18" s="132">
        <v>30070387</v>
      </c>
      <c r="AE18" s="132">
        <v>24555603</v>
      </c>
      <c r="AF18" s="132">
        <v>32087278</v>
      </c>
      <c r="AG18" s="129">
        <v>32153373</v>
      </c>
      <c r="AH18" s="131">
        <v>118866641</v>
      </c>
      <c r="AI18" s="132">
        <v>27154208</v>
      </c>
      <c r="AJ18" s="132">
        <v>21239048</v>
      </c>
      <c r="AK18" s="132">
        <v>19844010</v>
      </c>
      <c r="AL18" s="132">
        <v>18636326</v>
      </c>
      <c r="AM18" s="131">
        <v>86873592</v>
      </c>
      <c r="AN18" s="132">
        <v>19807135</v>
      </c>
      <c r="AO18" s="132">
        <v>19357945</v>
      </c>
      <c r="AP18" s="132">
        <v>24714879</v>
      </c>
      <c r="AQ18" s="132">
        <v>22658472</v>
      </c>
      <c r="AR18" s="131">
        <v>86538431</v>
      </c>
      <c r="AS18" s="132">
        <v>15602094</v>
      </c>
      <c r="AT18" s="132">
        <v>12727474</v>
      </c>
      <c r="AU18" s="132">
        <v>20063875</v>
      </c>
      <c r="AV18" s="132">
        <v>30033925</v>
      </c>
      <c r="AW18" s="131">
        <v>78427368</v>
      </c>
      <c r="AX18" s="132">
        <v>32397879</v>
      </c>
      <c r="AY18" s="132">
        <v>25880590</v>
      </c>
      <c r="AZ18" s="117"/>
      <c r="BB18" s="117"/>
    </row>
    <row r="19" spans="1:54" s="3" customFormat="1">
      <c r="A19" s="34" t="s">
        <v>334</v>
      </c>
      <c r="B19" s="34" t="s">
        <v>328</v>
      </c>
      <c r="C19" s="61" t="s">
        <v>254</v>
      </c>
      <c r="D19" s="61" t="s">
        <v>254</v>
      </c>
      <c r="E19" s="120" t="s">
        <v>254</v>
      </c>
      <c r="F19" s="120" t="s">
        <v>254</v>
      </c>
      <c r="G19" s="120" t="s">
        <v>254</v>
      </c>
      <c r="H19" s="121" t="s">
        <v>254</v>
      </c>
      <c r="I19" s="61" t="s">
        <v>254</v>
      </c>
      <c r="J19" s="120">
        <v>1619894</v>
      </c>
      <c r="K19" s="120">
        <v>4829482</v>
      </c>
      <c r="L19" s="120">
        <v>8609506</v>
      </c>
      <c r="M19" s="121">
        <v>8350273</v>
      </c>
      <c r="N19" s="61">
        <v>23409155</v>
      </c>
      <c r="O19" s="120">
        <v>15060121</v>
      </c>
      <c r="P19" s="120">
        <v>14014231</v>
      </c>
      <c r="Q19" s="120">
        <v>20966519</v>
      </c>
      <c r="R19" s="121">
        <v>13224531</v>
      </c>
      <c r="S19" s="61">
        <v>63265402</v>
      </c>
      <c r="T19" s="120">
        <v>18263312</v>
      </c>
      <c r="U19" s="120">
        <v>70508454</v>
      </c>
      <c r="V19" s="120">
        <v>33387047</v>
      </c>
      <c r="W19" s="121">
        <v>23128972</v>
      </c>
      <c r="X19" s="61">
        <v>145287785</v>
      </c>
      <c r="Y19" s="37">
        <v>22551718</v>
      </c>
      <c r="Z19" s="37">
        <v>24783495</v>
      </c>
      <c r="AA19" s="37">
        <v>21055086</v>
      </c>
      <c r="AB19" s="37">
        <v>13614459.659999996</v>
      </c>
      <c r="AC19" s="131">
        <v>82004758.659999996</v>
      </c>
      <c r="AD19" s="116">
        <v>16110636</v>
      </c>
      <c r="AE19" s="116">
        <v>13099412</v>
      </c>
      <c r="AF19" s="116">
        <v>18769324</v>
      </c>
      <c r="AG19" s="37">
        <v>15219141</v>
      </c>
      <c r="AH19" s="131">
        <v>63198513</v>
      </c>
      <c r="AI19" s="116">
        <v>11180883</v>
      </c>
      <c r="AJ19" s="116">
        <v>11575445</v>
      </c>
      <c r="AK19" s="116">
        <v>10919991</v>
      </c>
      <c r="AL19" s="116">
        <v>10088652</v>
      </c>
      <c r="AM19" s="131">
        <v>43764971</v>
      </c>
      <c r="AN19" s="116">
        <v>11245527</v>
      </c>
      <c r="AO19" s="116">
        <v>10498662</v>
      </c>
      <c r="AP19" s="116">
        <v>15322183</v>
      </c>
      <c r="AQ19" s="116">
        <v>11386040</v>
      </c>
      <c r="AR19" s="131">
        <v>48452412</v>
      </c>
      <c r="AS19" s="116">
        <v>8151812</v>
      </c>
      <c r="AT19" s="116">
        <v>7565442</v>
      </c>
      <c r="AU19" s="116">
        <v>6521755</v>
      </c>
      <c r="AV19" s="116">
        <v>7126171</v>
      </c>
      <c r="AW19" s="131">
        <v>29365180</v>
      </c>
      <c r="AX19" s="116">
        <v>5693899</v>
      </c>
      <c r="AY19" s="116">
        <v>7682013</v>
      </c>
      <c r="AZ19" s="117"/>
      <c r="BB19" s="117"/>
    </row>
    <row r="20" spans="1:54" s="3" customFormat="1">
      <c r="A20" s="34" t="s">
        <v>329</v>
      </c>
      <c r="B20" s="34" t="s">
        <v>329</v>
      </c>
      <c r="C20" s="61" t="s">
        <v>254</v>
      </c>
      <c r="D20" s="61" t="s">
        <v>254</v>
      </c>
      <c r="E20" s="120" t="s">
        <v>254</v>
      </c>
      <c r="F20" s="120" t="s">
        <v>254</v>
      </c>
      <c r="G20" s="120" t="s">
        <v>254</v>
      </c>
      <c r="H20" s="121" t="s">
        <v>254</v>
      </c>
      <c r="I20" s="61" t="s">
        <v>254</v>
      </c>
      <c r="J20" s="120">
        <v>0</v>
      </c>
      <c r="K20" s="120">
        <v>0</v>
      </c>
      <c r="L20" s="120">
        <v>0</v>
      </c>
      <c r="M20" s="121">
        <v>0</v>
      </c>
      <c r="N20" s="61">
        <v>0</v>
      </c>
      <c r="O20" s="120">
        <v>0</v>
      </c>
      <c r="P20" s="120">
        <v>0</v>
      </c>
      <c r="Q20" s="120">
        <v>0</v>
      </c>
      <c r="R20" s="121">
        <v>0</v>
      </c>
      <c r="S20" s="61">
        <v>0</v>
      </c>
      <c r="T20" s="120">
        <v>83663</v>
      </c>
      <c r="U20" s="120">
        <v>607147</v>
      </c>
      <c r="V20" s="120">
        <v>4385558</v>
      </c>
      <c r="W20" s="121">
        <v>7863570</v>
      </c>
      <c r="X20" s="61">
        <v>12939938</v>
      </c>
      <c r="Y20" s="37">
        <v>17412032</v>
      </c>
      <c r="Z20" s="37">
        <v>17438915</v>
      </c>
      <c r="AA20" s="37">
        <v>12889406</v>
      </c>
      <c r="AB20" s="37">
        <v>9334220.0200000033</v>
      </c>
      <c r="AC20" s="131">
        <v>57074573.020000003</v>
      </c>
      <c r="AD20" s="116">
        <v>13532653</v>
      </c>
      <c r="AE20" s="116">
        <v>10257990</v>
      </c>
      <c r="AF20" s="116">
        <v>12688594</v>
      </c>
      <c r="AG20" s="37">
        <v>14306734</v>
      </c>
      <c r="AH20" s="131">
        <v>50785971</v>
      </c>
      <c r="AI20" s="116">
        <v>11236075</v>
      </c>
      <c r="AJ20" s="116">
        <v>9174676</v>
      </c>
      <c r="AK20" s="116">
        <v>8551009</v>
      </c>
      <c r="AL20" s="116">
        <v>7858634</v>
      </c>
      <c r="AM20" s="131">
        <v>36820394</v>
      </c>
      <c r="AN20" s="116">
        <v>7728250</v>
      </c>
      <c r="AO20" s="116">
        <v>7716786</v>
      </c>
      <c r="AP20" s="116">
        <v>6284059</v>
      </c>
      <c r="AQ20" s="116">
        <v>7938295</v>
      </c>
      <c r="AR20" s="131">
        <v>29667390</v>
      </c>
      <c r="AS20" s="116">
        <v>4402922</v>
      </c>
      <c r="AT20" s="116">
        <v>2796268</v>
      </c>
      <c r="AU20" s="116">
        <v>2701450</v>
      </c>
      <c r="AV20" s="116">
        <v>2212171</v>
      </c>
      <c r="AW20" s="131">
        <v>12112811</v>
      </c>
      <c r="AX20" s="116">
        <v>1641522</v>
      </c>
      <c r="AY20" s="116">
        <v>689668</v>
      </c>
      <c r="AZ20" s="117"/>
      <c r="BB20" s="117"/>
    </row>
    <row r="21" spans="1:54" s="3" customFormat="1">
      <c r="A21" s="34" t="s">
        <v>330</v>
      </c>
      <c r="B21" s="34" t="s">
        <v>330</v>
      </c>
      <c r="C21" s="61" t="s">
        <v>254</v>
      </c>
      <c r="D21" s="61" t="s">
        <v>254</v>
      </c>
      <c r="E21" s="120" t="s">
        <v>254</v>
      </c>
      <c r="F21" s="120" t="s">
        <v>254</v>
      </c>
      <c r="G21" s="120" t="s">
        <v>254</v>
      </c>
      <c r="H21" s="121" t="s">
        <v>254</v>
      </c>
      <c r="I21" s="61" t="s">
        <v>254</v>
      </c>
      <c r="J21" s="120">
        <v>0</v>
      </c>
      <c r="K21" s="120">
        <v>0</v>
      </c>
      <c r="L21" s="120">
        <v>0</v>
      </c>
      <c r="M21" s="121">
        <v>0</v>
      </c>
      <c r="N21" s="61">
        <v>0</v>
      </c>
      <c r="O21" s="120">
        <v>0</v>
      </c>
      <c r="P21" s="120">
        <v>0</v>
      </c>
      <c r="Q21" s="120">
        <v>0</v>
      </c>
      <c r="R21" s="121">
        <v>0</v>
      </c>
      <c r="S21" s="61">
        <v>0</v>
      </c>
      <c r="T21" s="37">
        <v>0</v>
      </c>
      <c r="U21" s="37">
        <v>0</v>
      </c>
      <c r="V21" s="37">
        <v>0</v>
      </c>
      <c r="W21" s="37">
        <v>0</v>
      </c>
      <c r="X21" s="61">
        <v>0</v>
      </c>
      <c r="Y21" s="37">
        <v>0</v>
      </c>
      <c r="Z21" s="37">
        <v>0</v>
      </c>
      <c r="AA21" s="37">
        <v>0</v>
      </c>
      <c r="AB21" s="37">
        <v>0</v>
      </c>
      <c r="AC21" s="131">
        <v>0</v>
      </c>
      <c r="AD21" s="116">
        <v>303480</v>
      </c>
      <c r="AE21" s="116">
        <v>815706</v>
      </c>
      <c r="AF21" s="116">
        <v>17986</v>
      </c>
      <c r="AG21" s="37">
        <v>14434</v>
      </c>
      <c r="AH21" s="131">
        <v>1151606</v>
      </c>
      <c r="AI21" s="116">
        <v>0</v>
      </c>
      <c r="AJ21" s="116">
        <v>22751</v>
      </c>
      <c r="AK21" s="116">
        <v>0</v>
      </c>
      <c r="AL21" s="116">
        <v>0</v>
      </c>
      <c r="AM21" s="131">
        <v>22751</v>
      </c>
      <c r="AN21" s="116">
        <v>0</v>
      </c>
      <c r="AO21" s="116">
        <v>0</v>
      </c>
      <c r="AP21" s="116">
        <v>0</v>
      </c>
      <c r="AQ21" s="116">
        <v>0</v>
      </c>
      <c r="AR21" s="131">
        <v>0</v>
      </c>
      <c r="AS21" s="116">
        <v>0</v>
      </c>
      <c r="AT21" s="116">
        <v>0</v>
      </c>
      <c r="AU21" s="116">
        <v>0</v>
      </c>
      <c r="AV21" s="116">
        <v>0</v>
      </c>
      <c r="AW21" s="131">
        <v>0</v>
      </c>
      <c r="AX21" s="116">
        <v>0</v>
      </c>
      <c r="AY21" s="116">
        <v>0</v>
      </c>
      <c r="AZ21" s="117"/>
      <c r="BB21" s="117"/>
    </row>
    <row r="22" spans="1:54" s="3" customFormat="1">
      <c r="A22" s="34" t="s">
        <v>331</v>
      </c>
      <c r="B22" s="34" t="s">
        <v>331</v>
      </c>
      <c r="C22" s="61" t="s">
        <v>254</v>
      </c>
      <c r="D22" s="61" t="s">
        <v>254</v>
      </c>
      <c r="E22" s="120" t="s">
        <v>254</v>
      </c>
      <c r="F22" s="120" t="s">
        <v>254</v>
      </c>
      <c r="G22" s="120" t="s">
        <v>254</v>
      </c>
      <c r="H22" s="121" t="s">
        <v>254</v>
      </c>
      <c r="I22" s="61" t="s">
        <v>254</v>
      </c>
      <c r="J22" s="120">
        <v>0</v>
      </c>
      <c r="K22" s="120">
        <v>0</v>
      </c>
      <c r="L22" s="120">
        <v>0</v>
      </c>
      <c r="M22" s="121">
        <v>0</v>
      </c>
      <c r="N22" s="61">
        <v>0</v>
      </c>
      <c r="O22" s="120">
        <v>0</v>
      </c>
      <c r="P22" s="120">
        <v>0</v>
      </c>
      <c r="Q22" s="120">
        <v>0</v>
      </c>
      <c r="R22" s="121">
        <v>0</v>
      </c>
      <c r="S22" s="61">
        <v>0</v>
      </c>
      <c r="T22" s="37">
        <v>0</v>
      </c>
      <c r="U22" s="37">
        <v>0</v>
      </c>
      <c r="V22" s="37">
        <v>0</v>
      </c>
      <c r="W22" s="37">
        <v>0</v>
      </c>
      <c r="X22" s="61">
        <v>0</v>
      </c>
      <c r="Y22" s="37">
        <v>0</v>
      </c>
      <c r="Z22" s="37">
        <v>0</v>
      </c>
      <c r="AA22" s="37">
        <v>0</v>
      </c>
      <c r="AB22" s="37">
        <v>0</v>
      </c>
      <c r="AC22" s="131">
        <v>0</v>
      </c>
      <c r="AD22" s="116">
        <v>0</v>
      </c>
      <c r="AE22" s="116">
        <v>0</v>
      </c>
      <c r="AF22" s="116">
        <v>0</v>
      </c>
      <c r="AG22" s="37">
        <v>0</v>
      </c>
      <c r="AH22" s="131">
        <v>0</v>
      </c>
      <c r="AI22" s="116">
        <v>0</v>
      </c>
      <c r="AJ22" s="116">
        <v>0</v>
      </c>
      <c r="AK22" s="116">
        <v>0</v>
      </c>
      <c r="AL22" s="116">
        <v>0</v>
      </c>
      <c r="AM22" s="131">
        <v>0</v>
      </c>
      <c r="AN22" s="116"/>
      <c r="AO22" s="116">
        <v>11791</v>
      </c>
      <c r="AP22" s="116">
        <v>92939</v>
      </c>
      <c r="AQ22" s="116">
        <v>61965</v>
      </c>
      <c r="AR22" s="131">
        <v>166695</v>
      </c>
      <c r="AS22" s="116">
        <v>55156</v>
      </c>
      <c r="AT22" s="116">
        <v>200117</v>
      </c>
      <c r="AU22" s="116">
        <v>6099011</v>
      </c>
      <c r="AV22" s="116">
        <v>15011498</v>
      </c>
      <c r="AW22" s="131">
        <v>21365782</v>
      </c>
      <c r="AX22" s="116">
        <v>18265750</v>
      </c>
      <c r="AY22" s="116">
        <v>12584205</v>
      </c>
      <c r="AZ22" s="117"/>
      <c r="BB22" s="117"/>
    </row>
    <row r="23" spans="1:54" s="3" customFormat="1">
      <c r="A23" s="34" t="s">
        <v>332</v>
      </c>
      <c r="B23" s="34" t="s">
        <v>332</v>
      </c>
      <c r="C23" s="61" t="s">
        <v>254</v>
      </c>
      <c r="D23" s="61" t="s">
        <v>254</v>
      </c>
      <c r="E23" s="120" t="s">
        <v>254</v>
      </c>
      <c r="F23" s="120" t="s">
        <v>254</v>
      </c>
      <c r="G23" s="120" t="s">
        <v>254</v>
      </c>
      <c r="H23" s="121" t="s">
        <v>254</v>
      </c>
      <c r="I23" s="61" t="s">
        <v>254</v>
      </c>
      <c r="J23" s="120">
        <v>0</v>
      </c>
      <c r="K23" s="120">
        <v>0</v>
      </c>
      <c r="L23" s="120">
        <v>0</v>
      </c>
      <c r="M23" s="121">
        <v>0</v>
      </c>
      <c r="N23" s="61">
        <v>0</v>
      </c>
      <c r="O23" s="120">
        <v>0</v>
      </c>
      <c r="P23" s="120">
        <v>0</v>
      </c>
      <c r="Q23" s="120">
        <v>0</v>
      </c>
      <c r="R23" s="121">
        <v>0</v>
      </c>
      <c r="S23" s="61">
        <v>0</v>
      </c>
      <c r="T23" s="37">
        <v>0</v>
      </c>
      <c r="U23" s="37">
        <v>0</v>
      </c>
      <c r="V23" s="37">
        <v>0</v>
      </c>
      <c r="W23" s="37">
        <v>0</v>
      </c>
      <c r="X23" s="61">
        <v>0</v>
      </c>
      <c r="Y23" s="37">
        <v>0</v>
      </c>
      <c r="Z23" s="37">
        <v>0</v>
      </c>
      <c r="AA23" s="37">
        <v>0</v>
      </c>
      <c r="AB23" s="37">
        <v>0</v>
      </c>
      <c r="AC23" s="131">
        <v>0</v>
      </c>
      <c r="AD23" s="116">
        <v>0</v>
      </c>
      <c r="AE23" s="116">
        <v>76168</v>
      </c>
      <c r="AF23" s="116">
        <v>429284</v>
      </c>
      <c r="AG23" s="37">
        <v>2148811</v>
      </c>
      <c r="AH23" s="131">
        <v>2654263</v>
      </c>
      <c r="AI23" s="116">
        <v>4587053</v>
      </c>
      <c r="AJ23" s="116">
        <v>363022</v>
      </c>
      <c r="AK23" s="116">
        <v>373010</v>
      </c>
      <c r="AL23" s="116">
        <v>689040</v>
      </c>
      <c r="AM23" s="131">
        <v>6012125</v>
      </c>
      <c r="AN23" s="116">
        <v>833358</v>
      </c>
      <c r="AO23" s="116">
        <v>1130706</v>
      </c>
      <c r="AP23" s="116">
        <v>3013752.1906829029</v>
      </c>
      <c r="AQ23" s="116">
        <v>3254839.8093170971</v>
      </c>
      <c r="AR23" s="131">
        <v>8232656</v>
      </c>
      <c r="AS23" s="116">
        <v>2992203</v>
      </c>
      <c r="AT23" s="116">
        <v>2165648</v>
      </c>
      <c r="AU23" s="116">
        <v>4741660</v>
      </c>
      <c r="AV23" s="116">
        <v>5667368</v>
      </c>
      <c r="AW23" s="131">
        <v>15566879</v>
      </c>
      <c r="AX23" s="116">
        <v>6796708</v>
      </c>
      <c r="AY23" s="116">
        <v>3721263</v>
      </c>
      <c r="AZ23" s="117"/>
      <c r="BB23" s="117"/>
    </row>
    <row r="24" spans="1:54">
      <c r="A24" s="34" t="s">
        <v>333</v>
      </c>
      <c r="B24" s="34" t="s">
        <v>335</v>
      </c>
      <c r="C24" s="61" t="s">
        <v>254</v>
      </c>
      <c r="D24" s="61" t="s">
        <v>254</v>
      </c>
      <c r="E24" s="120" t="s">
        <v>254</v>
      </c>
      <c r="F24" s="120" t="s">
        <v>254</v>
      </c>
      <c r="G24" s="120" t="s">
        <v>254</v>
      </c>
      <c r="H24" s="121" t="s">
        <v>254</v>
      </c>
      <c r="I24" s="61" t="s">
        <v>254</v>
      </c>
      <c r="J24" s="120">
        <v>99621</v>
      </c>
      <c r="K24" s="120">
        <v>103827</v>
      </c>
      <c r="L24" s="120">
        <v>152770</v>
      </c>
      <c r="M24" s="121">
        <v>266059</v>
      </c>
      <c r="N24" s="61">
        <v>622277</v>
      </c>
      <c r="O24" s="120">
        <v>427583</v>
      </c>
      <c r="P24" s="120">
        <v>272187</v>
      </c>
      <c r="Q24" s="120">
        <v>243927</v>
      </c>
      <c r="R24" s="121">
        <v>465642</v>
      </c>
      <c r="S24" s="61">
        <v>1409339</v>
      </c>
      <c r="T24" s="120">
        <v>776024</v>
      </c>
      <c r="U24" s="120">
        <v>1640374</v>
      </c>
      <c r="V24" s="120">
        <v>2651381</v>
      </c>
      <c r="W24" s="121">
        <v>1335926</v>
      </c>
      <c r="X24" s="61">
        <v>6403705</v>
      </c>
      <c r="Y24" s="37">
        <v>173710</v>
      </c>
      <c r="Z24" s="37">
        <v>197461</v>
      </c>
      <c r="AA24" s="37">
        <v>0</v>
      </c>
      <c r="AB24" s="37">
        <v>71997.060000039637</v>
      </c>
      <c r="AC24" s="131">
        <v>443168.06000003964</v>
      </c>
      <c r="AD24" s="116">
        <v>123618</v>
      </c>
      <c r="AE24" s="116">
        <v>306327</v>
      </c>
      <c r="AF24" s="116">
        <v>182090</v>
      </c>
      <c r="AG24" s="37">
        <v>464253</v>
      </c>
      <c r="AH24" s="131">
        <v>1076288</v>
      </c>
      <c r="AI24" s="116">
        <v>150197</v>
      </c>
      <c r="AJ24" s="116">
        <v>103154</v>
      </c>
      <c r="AK24" s="116">
        <v>0</v>
      </c>
      <c r="AL24" s="116">
        <v>0</v>
      </c>
      <c r="AM24" s="131">
        <v>253351</v>
      </c>
      <c r="AN24" s="116">
        <v>0</v>
      </c>
      <c r="AO24" s="116">
        <v>0</v>
      </c>
      <c r="AP24" s="116">
        <v>1946</v>
      </c>
      <c r="AQ24" s="116">
        <v>17332</v>
      </c>
      <c r="AR24" s="131">
        <v>19278</v>
      </c>
      <c r="AS24" s="116">
        <v>0</v>
      </c>
      <c r="AT24" s="116">
        <v>0</v>
      </c>
      <c r="AU24" s="116">
        <v>0</v>
      </c>
      <c r="AV24" s="116">
        <v>16716</v>
      </c>
      <c r="AW24" s="131">
        <v>16716</v>
      </c>
      <c r="AX24" s="116">
        <v>0</v>
      </c>
      <c r="AY24" s="116">
        <v>1203441</v>
      </c>
      <c r="BB24" s="117"/>
    </row>
    <row r="25" spans="1:54" s="3" customFormat="1">
      <c r="A25" s="60" t="s">
        <v>247</v>
      </c>
      <c r="B25" s="60" t="s">
        <v>252</v>
      </c>
      <c r="C25" s="127" t="s">
        <v>254</v>
      </c>
      <c r="D25" s="127" t="s">
        <v>254</v>
      </c>
      <c r="E25" s="133" t="s">
        <v>254</v>
      </c>
      <c r="F25" s="133" t="s">
        <v>254</v>
      </c>
      <c r="G25" s="133" t="s">
        <v>254</v>
      </c>
      <c r="H25" s="139" t="s">
        <v>254</v>
      </c>
      <c r="I25" s="127" t="s">
        <v>254</v>
      </c>
      <c r="J25" s="133">
        <v>3407758</v>
      </c>
      <c r="K25" s="133">
        <v>6486800</v>
      </c>
      <c r="L25" s="133">
        <v>10075265</v>
      </c>
      <c r="M25" s="139">
        <v>11793798</v>
      </c>
      <c r="N25" s="127">
        <v>31763621</v>
      </c>
      <c r="O25" s="133">
        <v>12994283</v>
      </c>
      <c r="P25" s="133">
        <v>14332280</v>
      </c>
      <c r="Q25" s="133">
        <v>18680719</v>
      </c>
      <c r="R25" s="139">
        <v>22009584</v>
      </c>
      <c r="S25" s="127">
        <v>68016866</v>
      </c>
      <c r="T25" s="133">
        <v>27461643</v>
      </c>
      <c r="U25" s="133">
        <v>49728813</v>
      </c>
      <c r="V25" s="133">
        <v>52611014</v>
      </c>
      <c r="W25" s="139">
        <v>38970073</v>
      </c>
      <c r="X25" s="127">
        <v>168771543</v>
      </c>
      <c r="Y25" s="129">
        <v>50414040</v>
      </c>
      <c r="Z25" s="129">
        <v>47816995</v>
      </c>
      <c r="AA25" s="129">
        <v>41574686</v>
      </c>
      <c r="AB25" s="129">
        <v>41874524</v>
      </c>
      <c r="AC25" s="131">
        <v>181680245</v>
      </c>
      <c r="AD25" s="132">
        <v>41728991</v>
      </c>
      <c r="AE25" s="132">
        <v>35672700</v>
      </c>
      <c r="AF25" s="132">
        <v>38649821</v>
      </c>
      <c r="AG25" s="129">
        <v>38257580</v>
      </c>
      <c r="AH25" s="131">
        <v>154309092</v>
      </c>
      <c r="AI25" s="132">
        <v>33624212</v>
      </c>
      <c r="AJ25" s="132">
        <v>30509186</v>
      </c>
      <c r="AK25" s="132">
        <v>29578780</v>
      </c>
      <c r="AL25" s="132">
        <v>29923776</v>
      </c>
      <c r="AM25" s="131">
        <v>123635954</v>
      </c>
      <c r="AN25" s="132">
        <v>28370749</v>
      </c>
      <c r="AO25" s="132">
        <v>26426711</v>
      </c>
      <c r="AP25" s="132">
        <v>24978911</v>
      </c>
      <c r="AQ25" s="132">
        <v>25921147</v>
      </c>
      <c r="AR25" s="131">
        <v>105697518</v>
      </c>
      <c r="AS25" s="132">
        <v>24167235</v>
      </c>
      <c r="AT25" s="132">
        <v>20517077</v>
      </c>
      <c r="AU25" s="132">
        <v>21660625</v>
      </c>
      <c r="AV25" s="132">
        <v>21305337</v>
      </c>
      <c r="AW25" s="131">
        <v>87650274</v>
      </c>
      <c r="AX25" s="132">
        <v>22496545</v>
      </c>
      <c r="AY25" s="132">
        <v>21467126</v>
      </c>
      <c r="AZ25" s="117"/>
      <c r="BB25" s="117"/>
    </row>
    <row r="26" spans="1:54" s="3" customFormat="1">
      <c r="A26" s="60" t="s">
        <v>248</v>
      </c>
      <c r="B26" s="60" t="s">
        <v>253</v>
      </c>
      <c r="C26" s="127" t="s">
        <v>254</v>
      </c>
      <c r="D26" s="127" t="s">
        <v>254</v>
      </c>
      <c r="E26" s="133" t="s">
        <v>254</v>
      </c>
      <c r="F26" s="133" t="s">
        <v>254</v>
      </c>
      <c r="G26" s="133" t="s">
        <v>254</v>
      </c>
      <c r="H26" s="139" t="s">
        <v>254</v>
      </c>
      <c r="I26" s="127" t="s">
        <v>254</v>
      </c>
      <c r="J26" s="133">
        <v>516306</v>
      </c>
      <c r="K26" s="133">
        <v>666264</v>
      </c>
      <c r="L26" s="133">
        <v>761715</v>
      </c>
      <c r="M26" s="139">
        <v>895806</v>
      </c>
      <c r="N26" s="127">
        <v>2840091</v>
      </c>
      <c r="O26" s="133">
        <v>1206832</v>
      </c>
      <c r="P26" s="133">
        <v>860265</v>
      </c>
      <c r="Q26" s="133">
        <v>1149568</v>
      </c>
      <c r="R26" s="139">
        <v>1245944</v>
      </c>
      <c r="S26" s="127">
        <v>4462609</v>
      </c>
      <c r="T26" s="133">
        <v>1960096</v>
      </c>
      <c r="U26" s="133">
        <v>2310539</v>
      </c>
      <c r="V26" s="133">
        <v>2218370</v>
      </c>
      <c r="W26" s="139">
        <v>3677167</v>
      </c>
      <c r="X26" s="127">
        <v>10166172</v>
      </c>
      <c r="Y26" s="129">
        <v>5383717</v>
      </c>
      <c r="Z26" s="129">
        <v>5562670.3464983106</v>
      </c>
      <c r="AA26" s="129">
        <v>7099551</v>
      </c>
      <c r="AB26" s="129">
        <v>8000144.6535016894</v>
      </c>
      <c r="AC26" s="131">
        <v>26046083</v>
      </c>
      <c r="AD26" s="132">
        <v>8071378</v>
      </c>
      <c r="AE26" s="132">
        <v>7361248</v>
      </c>
      <c r="AF26" s="132">
        <v>7629330</v>
      </c>
      <c r="AG26" s="132">
        <v>8892879</v>
      </c>
      <c r="AH26" s="131">
        <v>31954835</v>
      </c>
      <c r="AI26" s="132">
        <v>8226050</v>
      </c>
      <c r="AJ26" s="132">
        <v>8066093</v>
      </c>
      <c r="AK26" s="132">
        <v>6985890</v>
      </c>
      <c r="AL26" s="132">
        <v>5786522</v>
      </c>
      <c r="AM26" s="131">
        <v>29064555</v>
      </c>
      <c r="AN26" s="132">
        <v>6772375</v>
      </c>
      <c r="AO26" s="132">
        <v>6169466</v>
      </c>
      <c r="AP26" s="132">
        <v>6202708</v>
      </c>
      <c r="AQ26" s="132">
        <v>4469539</v>
      </c>
      <c r="AR26" s="131">
        <v>23614088</v>
      </c>
      <c r="AS26" s="132">
        <v>5054184</v>
      </c>
      <c r="AT26" s="132">
        <v>5897514</v>
      </c>
      <c r="AU26" s="132">
        <v>5469160</v>
      </c>
      <c r="AV26" s="132">
        <v>5568630</v>
      </c>
      <c r="AW26" s="131">
        <v>21989488</v>
      </c>
      <c r="AX26" s="132">
        <v>6368448</v>
      </c>
      <c r="AY26" s="132">
        <v>6156451</v>
      </c>
      <c r="AZ26" s="117"/>
      <c r="BB26" s="117"/>
    </row>
    <row r="27" spans="1:54">
      <c r="A27" s="7" t="s">
        <v>11</v>
      </c>
      <c r="B27" s="7" t="s">
        <v>67</v>
      </c>
      <c r="C27" s="15">
        <v>3064125</v>
      </c>
      <c r="D27" s="15">
        <v>3315696</v>
      </c>
      <c r="E27" s="8">
        <v>409495</v>
      </c>
      <c r="F27" s="9">
        <v>496603</v>
      </c>
      <c r="G27" s="9">
        <v>647157</v>
      </c>
      <c r="H27" s="16">
        <v>890561</v>
      </c>
      <c r="I27" s="15">
        <v>2443816</v>
      </c>
      <c r="J27" s="8">
        <v>850336</v>
      </c>
      <c r="K27" s="9">
        <v>1204783</v>
      </c>
      <c r="L27" s="9">
        <v>1027602</v>
      </c>
      <c r="M27" s="16">
        <v>1163710</v>
      </c>
      <c r="N27" s="15">
        <v>4246431</v>
      </c>
      <c r="O27" s="8">
        <v>1429171</v>
      </c>
      <c r="P27" s="9">
        <v>1548666</v>
      </c>
      <c r="Q27" s="9">
        <v>1898293</v>
      </c>
      <c r="R27" s="16">
        <v>2208388</v>
      </c>
      <c r="S27" s="15">
        <v>7084518</v>
      </c>
      <c r="T27" s="9">
        <v>3403652</v>
      </c>
      <c r="U27" s="9">
        <v>9722075</v>
      </c>
      <c r="V27" s="9">
        <v>10692842.910000004</v>
      </c>
      <c r="W27" s="16">
        <v>12870061.289999999</v>
      </c>
      <c r="X27" s="15">
        <v>36688631.200000003</v>
      </c>
      <c r="Y27" s="9">
        <v>11758384</v>
      </c>
      <c r="Z27" s="9">
        <v>15059284.848839998</v>
      </c>
      <c r="AA27" s="9">
        <v>18024872</v>
      </c>
      <c r="AB27" s="9">
        <v>17865260</v>
      </c>
      <c r="AC27" s="15">
        <v>62707801</v>
      </c>
      <c r="AD27" s="75">
        <v>24095803</v>
      </c>
      <c r="AE27" s="75">
        <v>12528544</v>
      </c>
      <c r="AF27" s="75">
        <v>15231177</v>
      </c>
      <c r="AG27" s="9">
        <v>13695379</v>
      </c>
      <c r="AH27" s="15">
        <v>65550903</v>
      </c>
      <c r="AI27" s="75">
        <v>16771006</v>
      </c>
      <c r="AJ27" s="75">
        <v>8082211</v>
      </c>
      <c r="AK27" s="75">
        <v>6566329</v>
      </c>
      <c r="AL27" s="75">
        <v>7193449</v>
      </c>
      <c r="AM27" s="15">
        <v>38612995</v>
      </c>
      <c r="AN27" s="75">
        <v>7509077</v>
      </c>
      <c r="AO27" s="75">
        <v>7058275</v>
      </c>
      <c r="AP27" s="75">
        <v>6683275</v>
      </c>
      <c r="AQ27" s="75">
        <v>6722854</v>
      </c>
      <c r="AR27" s="15">
        <v>27973481</v>
      </c>
      <c r="AS27" s="75">
        <v>6383216</v>
      </c>
      <c r="AT27" s="75">
        <v>6976027</v>
      </c>
      <c r="AU27" s="75">
        <v>6048494</v>
      </c>
      <c r="AV27" s="75">
        <v>5794244</v>
      </c>
      <c r="AW27" s="15">
        <v>25201981</v>
      </c>
      <c r="AX27" s="75">
        <v>6648878</v>
      </c>
      <c r="AY27" s="75">
        <v>7186922</v>
      </c>
      <c r="BB27" s="117"/>
    </row>
    <row r="28" spans="1:54">
      <c r="A28" s="7" t="s">
        <v>12</v>
      </c>
      <c r="B28" s="7" t="s">
        <v>68</v>
      </c>
      <c r="C28" s="15">
        <v>1339518</v>
      </c>
      <c r="D28" s="15">
        <v>37935</v>
      </c>
      <c r="E28" s="8">
        <v>60</v>
      </c>
      <c r="F28" s="9">
        <v>180</v>
      </c>
      <c r="G28" s="9">
        <v>106</v>
      </c>
      <c r="H28" s="16">
        <v>7317</v>
      </c>
      <c r="I28" s="15">
        <v>7663</v>
      </c>
      <c r="J28" s="8">
        <v>16990</v>
      </c>
      <c r="K28" s="9">
        <v>414</v>
      </c>
      <c r="L28" s="9">
        <v>1051</v>
      </c>
      <c r="M28" s="16">
        <v>697161</v>
      </c>
      <c r="N28" s="15">
        <v>715616</v>
      </c>
      <c r="O28" s="8">
        <v>11037</v>
      </c>
      <c r="P28" s="9">
        <v>3431</v>
      </c>
      <c r="Q28" s="9">
        <v>7377</v>
      </c>
      <c r="R28" s="16">
        <v>990148</v>
      </c>
      <c r="S28" s="15">
        <v>1011993</v>
      </c>
      <c r="T28" s="9">
        <v>762434</v>
      </c>
      <c r="U28" s="9">
        <v>78388</v>
      </c>
      <c r="V28" s="9">
        <v>54360</v>
      </c>
      <c r="W28" s="16">
        <v>30241.639999999898</v>
      </c>
      <c r="X28" s="15">
        <v>925423.6399999999</v>
      </c>
      <c r="Y28" s="9">
        <v>316044</v>
      </c>
      <c r="Z28" s="9">
        <v>3879678.9800000004</v>
      </c>
      <c r="AA28" s="9">
        <v>873645</v>
      </c>
      <c r="AB28" s="9">
        <f t="shared" si="0"/>
        <v>-693680.98000000045</v>
      </c>
      <c r="AC28" s="15">
        <v>4375687</v>
      </c>
      <c r="AD28" s="75">
        <v>1204115</v>
      </c>
      <c r="AE28" s="75">
        <v>9526000</v>
      </c>
      <c r="AF28" s="75">
        <v>748387</v>
      </c>
      <c r="AG28" s="9">
        <v>14965916</v>
      </c>
      <c r="AH28" s="15">
        <v>26444418</v>
      </c>
      <c r="AI28" s="75">
        <v>26895221</v>
      </c>
      <c r="AJ28" s="75">
        <v>8658078</v>
      </c>
      <c r="AK28" s="75">
        <v>36077</v>
      </c>
      <c r="AL28" s="75">
        <v>47401108</v>
      </c>
      <c r="AM28" s="15">
        <v>82990484</v>
      </c>
      <c r="AN28" s="75">
        <v>297122</v>
      </c>
      <c r="AO28" s="75">
        <v>297205</v>
      </c>
      <c r="AP28" s="75">
        <v>189206</v>
      </c>
      <c r="AQ28" s="75">
        <v>1435710</v>
      </c>
      <c r="AR28" s="15">
        <v>2219243</v>
      </c>
      <c r="AS28" s="75">
        <v>21043</v>
      </c>
      <c r="AT28" s="75">
        <v>245590</v>
      </c>
      <c r="AU28" s="75">
        <v>73494</v>
      </c>
      <c r="AV28" s="75">
        <v>243570</v>
      </c>
      <c r="AW28" s="15">
        <v>583697</v>
      </c>
      <c r="AX28" s="75">
        <v>39952</v>
      </c>
      <c r="AY28" s="75">
        <v>1003976</v>
      </c>
      <c r="BB28" s="117"/>
    </row>
    <row r="29" spans="1:54">
      <c r="A29" s="34" t="s">
        <v>244</v>
      </c>
      <c r="B29" s="34" t="s">
        <v>255</v>
      </c>
      <c r="C29" s="61" t="s">
        <v>254</v>
      </c>
      <c r="D29" s="61" t="s">
        <v>254</v>
      </c>
      <c r="E29" s="120" t="s">
        <v>254</v>
      </c>
      <c r="F29" s="120" t="s">
        <v>254</v>
      </c>
      <c r="G29" s="120" t="s">
        <v>254</v>
      </c>
      <c r="H29" s="121" t="s">
        <v>254</v>
      </c>
      <c r="I29" s="61" t="s">
        <v>254</v>
      </c>
      <c r="J29" s="120" t="s">
        <v>254</v>
      </c>
      <c r="K29" s="120" t="s">
        <v>254</v>
      </c>
      <c r="L29" s="120" t="s">
        <v>254</v>
      </c>
      <c r="M29" s="121" t="s">
        <v>254</v>
      </c>
      <c r="N29" s="61" t="s">
        <v>254</v>
      </c>
      <c r="O29" s="120" t="s">
        <v>254</v>
      </c>
      <c r="P29" s="120" t="s">
        <v>254</v>
      </c>
      <c r="Q29" s="120" t="s">
        <v>254</v>
      </c>
      <c r="R29" s="121" t="s">
        <v>254</v>
      </c>
      <c r="S29" s="61" t="s">
        <v>254</v>
      </c>
      <c r="T29" s="120" t="s">
        <v>254</v>
      </c>
      <c r="U29" s="120" t="s">
        <v>254</v>
      </c>
      <c r="V29" s="120" t="s">
        <v>254</v>
      </c>
      <c r="W29" s="121" t="s">
        <v>254</v>
      </c>
      <c r="X29" s="61" t="s">
        <v>254</v>
      </c>
      <c r="Y29" s="37">
        <v>0</v>
      </c>
      <c r="Z29" s="37">
        <v>3760701</v>
      </c>
      <c r="AA29" s="37">
        <v>0</v>
      </c>
      <c r="AB29" s="37">
        <v>0</v>
      </c>
      <c r="AC29" s="35">
        <v>3760701</v>
      </c>
      <c r="AD29" s="116">
        <v>0</v>
      </c>
      <c r="AE29" s="116">
        <v>8467149</v>
      </c>
      <c r="AF29" s="116">
        <v>671272</v>
      </c>
      <c r="AG29" s="37">
        <v>14643822</v>
      </c>
      <c r="AH29" s="35">
        <v>23782243</v>
      </c>
      <c r="AI29" s="116">
        <v>26572924</v>
      </c>
      <c r="AJ29" s="116">
        <v>5117066</v>
      </c>
      <c r="AK29" s="116">
        <v>0</v>
      </c>
      <c r="AL29" s="116">
        <v>46528541</v>
      </c>
      <c r="AM29" s="35">
        <v>78218531</v>
      </c>
      <c r="AN29" s="116">
        <v>0</v>
      </c>
      <c r="AO29" s="116">
        <v>0</v>
      </c>
      <c r="AP29" s="116">
        <v>0</v>
      </c>
      <c r="AQ29" s="116">
        <v>1194285</v>
      </c>
      <c r="AR29" s="35">
        <v>1194285</v>
      </c>
      <c r="AS29" s="116">
        <v>0</v>
      </c>
      <c r="AT29" s="116">
        <v>19149</v>
      </c>
      <c r="AU29" s="116">
        <v>16796</v>
      </c>
      <c r="AV29" s="116">
        <v>27688</v>
      </c>
      <c r="AW29" s="35">
        <v>63633</v>
      </c>
      <c r="AX29" s="116">
        <v>4568</v>
      </c>
      <c r="AY29" s="116">
        <v>699718</v>
      </c>
      <c r="BB29" s="117"/>
    </row>
    <row r="30" spans="1:54">
      <c r="A30" s="34" t="s">
        <v>261</v>
      </c>
      <c r="B30" s="34" t="s">
        <v>260</v>
      </c>
      <c r="C30" s="61" t="s">
        <v>254</v>
      </c>
      <c r="D30" s="61" t="s">
        <v>254</v>
      </c>
      <c r="E30" s="120" t="s">
        <v>254</v>
      </c>
      <c r="F30" s="120" t="s">
        <v>254</v>
      </c>
      <c r="G30" s="120" t="s">
        <v>254</v>
      </c>
      <c r="H30" s="121" t="s">
        <v>254</v>
      </c>
      <c r="I30" s="61" t="s">
        <v>254</v>
      </c>
      <c r="J30" s="120" t="s">
        <v>254</v>
      </c>
      <c r="K30" s="120" t="s">
        <v>254</v>
      </c>
      <c r="L30" s="120" t="s">
        <v>254</v>
      </c>
      <c r="M30" s="121" t="s">
        <v>254</v>
      </c>
      <c r="N30" s="61" t="s">
        <v>254</v>
      </c>
      <c r="O30" s="120" t="s">
        <v>254</v>
      </c>
      <c r="P30" s="120" t="s">
        <v>254</v>
      </c>
      <c r="Q30" s="120" t="s">
        <v>254</v>
      </c>
      <c r="R30" s="121" t="s">
        <v>254</v>
      </c>
      <c r="S30" s="61" t="s">
        <v>254</v>
      </c>
      <c r="T30" s="120" t="s">
        <v>254</v>
      </c>
      <c r="U30" s="120" t="s">
        <v>254</v>
      </c>
      <c r="V30" s="120" t="s">
        <v>254</v>
      </c>
      <c r="W30" s="121" t="s">
        <v>254</v>
      </c>
      <c r="X30" s="61" t="s">
        <v>254</v>
      </c>
      <c r="Y30" s="37" t="s">
        <v>254</v>
      </c>
      <c r="Z30" s="37" t="s">
        <v>254</v>
      </c>
      <c r="AA30" s="37" t="s">
        <v>254</v>
      </c>
      <c r="AB30" s="37" t="s">
        <v>254</v>
      </c>
      <c r="AC30" s="61" t="s">
        <v>254</v>
      </c>
      <c r="AD30" s="122" t="s">
        <v>254</v>
      </c>
      <c r="AE30" s="122" t="s">
        <v>254</v>
      </c>
      <c r="AF30" s="122" t="s">
        <v>254</v>
      </c>
      <c r="AG30" s="120" t="s">
        <v>254</v>
      </c>
      <c r="AH30" s="61" t="s">
        <v>254</v>
      </c>
      <c r="AI30" s="116">
        <v>0</v>
      </c>
      <c r="AJ30" s="116">
        <v>3146532</v>
      </c>
      <c r="AK30" s="116">
        <v>0</v>
      </c>
      <c r="AL30" s="116">
        <v>14734</v>
      </c>
      <c r="AM30" s="61">
        <v>3161266</v>
      </c>
      <c r="AN30" s="116">
        <v>0</v>
      </c>
      <c r="AO30" s="116">
        <v>0</v>
      </c>
      <c r="AP30" s="116">
        <v>0</v>
      </c>
      <c r="AQ30" s="116">
        <v>0</v>
      </c>
      <c r="AR30" s="61">
        <v>0</v>
      </c>
      <c r="AS30" s="116">
        <v>0</v>
      </c>
      <c r="AT30" s="116">
        <v>0</v>
      </c>
      <c r="AU30" s="116">
        <v>0</v>
      </c>
      <c r="AV30" s="116">
        <v>0</v>
      </c>
      <c r="AW30" s="61">
        <v>0</v>
      </c>
      <c r="AX30" s="116">
        <v>0</v>
      </c>
      <c r="AY30" s="116">
        <v>0</v>
      </c>
      <c r="BB30" s="117"/>
    </row>
    <row r="31" spans="1:54">
      <c r="A31" s="34" t="s">
        <v>245</v>
      </c>
      <c r="B31" s="34" t="s">
        <v>256</v>
      </c>
      <c r="C31" s="61" t="s">
        <v>254</v>
      </c>
      <c r="D31" s="61" t="s">
        <v>254</v>
      </c>
      <c r="E31" s="120" t="s">
        <v>254</v>
      </c>
      <c r="F31" s="120" t="s">
        <v>254</v>
      </c>
      <c r="G31" s="120" t="s">
        <v>254</v>
      </c>
      <c r="H31" s="121" t="s">
        <v>254</v>
      </c>
      <c r="I31" s="61" t="s">
        <v>254</v>
      </c>
      <c r="J31" s="120" t="s">
        <v>254</v>
      </c>
      <c r="K31" s="120" t="s">
        <v>254</v>
      </c>
      <c r="L31" s="120" t="s">
        <v>254</v>
      </c>
      <c r="M31" s="121" t="s">
        <v>254</v>
      </c>
      <c r="N31" s="61" t="s">
        <v>254</v>
      </c>
      <c r="O31" s="120" t="s">
        <v>254</v>
      </c>
      <c r="P31" s="120" t="s">
        <v>254</v>
      </c>
      <c r="Q31" s="120" t="s">
        <v>254</v>
      </c>
      <c r="R31" s="121" t="s">
        <v>254</v>
      </c>
      <c r="S31" s="61" t="s">
        <v>254</v>
      </c>
      <c r="T31" s="120" t="s">
        <v>254</v>
      </c>
      <c r="U31" s="120" t="s">
        <v>254</v>
      </c>
      <c r="V31" s="120" t="s">
        <v>254</v>
      </c>
      <c r="W31" s="121" t="s">
        <v>254</v>
      </c>
      <c r="X31" s="61" t="s">
        <v>254</v>
      </c>
      <c r="Y31" s="37">
        <v>316044</v>
      </c>
      <c r="Z31" s="37">
        <v>118977.98000000045</v>
      </c>
      <c r="AA31" s="37">
        <v>873645</v>
      </c>
      <c r="AB31" s="37">
        <v>-693680.98000000045</v>
      </c>
      <c r="AC31" s="35">
        <v>614986</v>
      </c>
      <c r="AD31" s="116">
        <v>1204115</v>
      </c>
      <c r="AE31" s="116">
        <v>1058851</v>
      </c>
      <c r="AF31" s="116">
        <v>77115</v>
      </c>
      <c r="AG31" s="37">
        <v>322094</v>
      </c>
      <c r="AH31" s="35">
        <v>2662175</v>
      </c>
      <c r="AI31" s="116">
        <v>322297</v>
      </c>
      <c r="AJ31" s="116">
        <v>394480</v>
      </c>
      <c r="AK31" s="116">
        <v>36077</v>
      </c>
      <c r="AL31" s="116">
        <v>857833</v>
      </c>
      <c r="AM31" s="35">
        <v>1610687</v>
      </c>
      <c r="AN31" s="116">
        <v>297122</v>
      </c>
      <c r="AO31" s="116">
        <v>297205</v>
      </c>
      <c r="AP31" s="116">
        <v>189206</v>
      </c>
      <c r="AQ31" s="116">
        <v>241425</v>
      </c>
      <c r="AR31" s="35">
        <v>1024958</v>
      </c>
      <c r="AS31" s="116">
        <v>21043</v>
      </c>
      <c r="AT31" s="116">
        <v>226441</v>
      </c>
      <c r="AU31" s="116">
        <v>56698</v>
      </c>
      <c r="AV31" s="116">
        <v>215882</v>
      </c>
      <c r="AW31" s="35">
        <v>520064</v>
      </c>
      <c r="AX31" s="116">
        <v>35384</v>
      </c>
      <c r="AY31" s="116">
        <v>304258</v>
      </c>
      <c r="BB31" s="117"/>
    </row>
    <row r="32" spans="1:54">
      <c r="A32" s="4" t="s">
        <v>142</v>
      </c>
      <c r="B32" s="4" t="s">
        <v>69</v>
      </c>
      <c r="C32" s="12">
        <v>2647196</v>
      </c>
      <c r="D32" s="12">
        <v>3981070</v>
      </c>
      <c r="E32" s="5">
        <v>2062289</v>
      </c>
      <c r="F32" s="6">
        <v>1914147</v>
      </c>
      <c r="G32" s="6">
        <v>2675473</v>
      </c>
      <c r="H32" s="13">
        <v>4210484</v>
      </c>
      <c r="I32" s="12">
        <v>10862393</v>
      </c>
      <c r="J32" s="5">
        <v>6265437</v>
      </c>
      <c r="K32" s="6">
        <v>8742590</v>
      </c>
      <c r="L32" s="6">
        <v>12814889</v>
      </c>
      <c r="M32" s="13">
        <v>16491623</v>
      </c>
      <c r="N32" s="12">
        <f>N15+N16-N17-N27-N28</f>
        <v>44314539</v>
      </c>
      <c r="O32" s="5">
        <v>12295632</v>
      </c>
      <c r="P32" s="6">
        <v>16130140</v>
      </c>
      <c r="Q32" s="6">
        <v>21775540</v>
      </c>
      <c r="R32" s="13">
        <v>34376066</v>
      </c>
      <c r="S32" s="12">
        <v>84577378</v>
      </c>
      <c r="T32" s="6">
        <v>37555065</v>
      </c>
      <c r="U32" s="6">
        <v>29422432</v>
      </c>
      <c r="V32" s="6">
        <v>66475126</v>
      </c>
      <c r="W32" s="13">
        <v>38321719.430000186</v>
      </c>
      <c r="X32" s="12">
        <v>171774342.43000019</v>
      </c>
      <c r="Y32" s="6">
        <v>55919321</v>
      </c>
      <c r="Z32" s="6">
        <v>38696044</v>
      </c>
      <c r="AA32" s="6">
        <v>31192480</v>
      </c>
      <c r="AB32" s="6">
        <v>40412748</v>
      </c>
      <c r="AC32" s="12">
        <v>166220593</v>
      </c>
      <c r="AD32" s="76">
        <v>29169746</v>
      </c>
      <c r="AE32" s="76">
        <v>17277812</v>
      </c>
      <c r="AF32" s="76">
        <v>21453259</v>
      </c>
      <c r="AG32" s="76">
        <v>4056695</v>
      </c>
      <c r="AH32" s="12">
        <v>71957512</v>
      </c>
      <c r="AI32" s="76">
        <v>-14413939</v>
      </c>
      <c r="AJ32" s="76">
        <v>9638991</v>
      </c>
      <c r="AK32" s="76">
        <v>25032086</v>
      </c>
      <c r="AL32" s="76">
        <v>-16739290</v>
      </c>
      <c r="AM32" s="12">
        <v>3517848</v>
      </c>
      <c r="AN32" s="76">
        <v>19108496</v>
      </c>
      <c r="AO32" s="76">
        <v>23278311</v>
      </c>
      <c r="AP32" s="76">
        <v>15606945</v>
      </c>
      <c r="AQ32" s="76">
        <v>18247197</v>
      </c>
      <c r="AR32" s="12">
        <v>76240949</v>
      </c>
      <c r="AS32" s="76">
        <v>30618819</v>
      </c>
      <c r="AT32" s="76">
        <v>23661568</v>
      </c>
      <c r="AU32" s="76">
        <v>21677544</v>
      </c>
      <c r="AV32" s="76">
        <v>11742358</v>
      </c>
      <c r="AW32" s="12">
        <v>87700289</v>
      </c>
      <c r="AX32" s="76">
        <v>14483480</v>
      </c>
      <c r="AY32" s="76">
        <v>16415779</v>
      </c>
      <c r="BB32" s="117"/>
    </row>
    <row r="33" spans="1:55">
      <c r="A33" s="7" t="s">
        <v>13</v>
      </c>
      <c r="B33" s="7" t="s">
        <v>70</v>
      </c>
      <c r="C33" s="15">
        <v>39081</v>
      </c>
      <c r="D33" s="15">
        <v>136337</v>
      </c>
      <c r="E33" s="8">
        <v>2424</v>
      </c>
      <c r="F33" s="9">
        <v>2558</v>
      </c>
      <c r="G33" s="9">
        <v>254</v>
      </c>
      <c r="H33" s="16">
        <v>2447</v>
      </c>
      <c r="I33" s="15">
        <v>7683</v>
      </c>
      <c r="J33" s="8">
        <v>5540</v>
      </c>
      <c r="K33" s="9">
        <v>537659</v>
      </c>
      <c r="L33" s="9">
        <v>-200705</v>
      </c>
      <c r="M33" s="16">
        <v>209523</v>
      </c>
      <c r="N33" s="15">
        <v>552017</v>
      </c>
      <c r="O33" s="8">
        <v>379609</v>
      </c>
      <c r="P33" s="9">
        <v>-185790</v>
      </c>
      <c r="Q33" s="9">
        <v>541372</v>
      </c>
      <c r="R33" s="16">
        <v>-516306</v>
      </c>
      <c r="S33" s="15">
        <v>218885</v>
      </c>
      <c r="T33" s="9">
        <v>1692385</v>
      </c>
      <c r="U33" s="9">
        <v>-554600</v>
      </c>
      <c r="V33" s="9">
        <v>-568727</v>
      </c>
      <c r="W33" s="16">
        <v>-485738.41000000015</v>
      </c>
      <c r="X33" s="15">
        <v>83319.589999999851</v>
      </c>
      <c r="Y33" s="9">
        <v>2578758</v>
      </c>
      <c r="Z33" s="9">
        <v>-1598921.6800000002</v>
      </c>
      <c r="AA33" s="9">
        <v>798811.09613000089</v>
      </c>
      <c r="AB33" s="98">
        <f t="shared" si="0"/>
        <v>-1733557.4161300007</v>
      </c>
      <c r="AC33" s="15">
        <v>45090</v>
      </c>
      <c r="AD33" s="75">
        <v>3585368</v>
      </c>
      <c r="AE33" s="75">
        <v>3089866</v>
      </c>
      <c r="AF33" s="75">
        <v>1842293</v>
      </c>
      <c r="AG33" s="98">
        <v>-173352</v>
      </c>
      <c r="AH33" s="15">
        <v>8344175</v>
      </c>
      <c r="AI33" s="75">
        <v>1040107</v>
      </c>
      <c r="AJ33" s="75">
        <v>2610551</v>
      </c>
      <c r="AK33" s="75">
        <v>427787</v>
      </c>
      <c r="AL33" s="75">
        <v>19763877</v>
      </c>
      <c r="AM33" s="15">
        <v>23842322</v>
      </c>
      <c r="AN33" s="75">
        <v>2578927</v>
      </c>
      <c r="AO33" s="75">
        <v>762502</v>
      </c>
      <c r="AP33" s="75">
        <v>-820922</v>
      </c>
      <c r="AQ33" s="75">
        <v>2973941</v>
      </c>
      <c r="AR33" s="15">
        <v>5494448</v>
      </c>
      <c r="AS33" s="75">
        <v>1303783</v>
      </c>
      <c r="AT33" s="75">
        <v>1161426</v>
      </c>
      <c r="AU33" s="75">
        <v>114186</v>
      </c>
      <c r="AV33" s="75">
        <v>1498697</v>
      </c>
      <c r="AW33" s="15">
        <v>4078092</v>
      </c>
      <c r="AX33" s="75">
        <v>1436201</v>
      </c>
      <c r="AY33" s="75">
        <v>1041241</v>
      </c>
      <c r="BA33" s="117"/>
      <c r="BB33" s="117"/>
    </row>
    <row r="34" spans="1:55">
      <c r="A34" s="7" t="s">
        <v>14</v>
      </c>
      <c r="B34" s="7" t="s">
        <v>71</v>
      </c>
      <c r="C34" s="15">
        <v>29686</v>
      </c>
      <c r="D34" s="15">
        <v>65</v>
      </c>
      <c r="E34" s="8">
        <v>122700</v>
      </c>
      <c r="F34" s="9">
        <v>274059</v>
      </c>
      <c r="G34" s="9">
        <v>-16498</v>
      </c>
      <c r="H34" s="16">
        <v>256638</v>
      </c>
      <c r="I34" s="15">
        <v>636899</v>
      </c>
      <c r="J34" s="8">
        <v>41988</v>
      </c>
      <c r="K34" s="9">
        <v>-22178</v>
      </c>
      <c r="L34" s="9">
        <v>-18919</v>
      </c>
      <c r="M34" s="16">
        <v>16</v>
      </c>
      <c r="N34" s="15">
        <v>907</v>
      </c>
      <c r="O34" s="8">
        <v>1112</v>
      </c>
      <c r="P34" s="9">
        <v>13</v>
      </c>
      <c r="Q34" s="9">
        <v>556</v>
      </c>
      <c r="R34" s="16">
        <v>168771</v>
      </c>
      <c r="S34" s="15">
        <v>170452</v>
      </c>
      <c r="T34" s="9">
        <v>55338</v>
      </c>
      <c r="U34" s="9">
        <v>54003</v>
      </c>
      <c r="V34" s="9">
        <v>57763</v>
      </c>
      <c r="W34" s="16">
        <v>745256.58000000042</v>
      </c>
      <c r="X34" s="15">
        <v>912360.58000000042</v>
      </c>
      <c r="Y34" s="9">
        <v>66029</v>
      </c>
      <c r="Z34" s="9">
        <v>62692</v>
      </c>
      <c r="AA34" s="9">
        <v>79629.409036185156</v>
      </c>
      <c r="AB34" s="9">
        <f t="shared" si="0"/>
        <v>4075563.5909638149</v>
      </c>
      <c r="AC34" s="15">
        <v>4283914</v>
      </c>
      <c r="AD34" s="75">
        <v>1509386</v>
      </c>
      <c r="AE34" s="75">
        <v>1565023</v>
      </c>
      <c r="AF34" s="75">
        <v>1907067</v>
      </c>
      <c r="AG34" s="9">
        <v>9869939</v>
      </c>
      <c r="AH34" s="15">
        <v>14851415</v>
      </c>
      <c r="AI34" s="75">
        <v>1710733</v>
      </c>
      <c r="AJ34" s="75">
        <v>1309444</v>
      </c>
      <c r="AK34" s="75">
        <v>1560119</v>
      </c>
      <c r="AL34" s="75">
        <v>-46700</v>
      </c>
      <c r="AM34" s="15">
        <v>4533596</v>
      </c>
      <c r="AN34" s="75">
        <v>725782</v>
      </c>
      <c r="AO34" s="75">
        <v>820055</v>
      </c>
      <c r="AP34" s="75">
        <v>1024205</v>
      </c>
      <c r="AQ34" s="75">
        <v>4995118</v>
      </c>
      <c r="AR34" s="15">
        <v>7565160</v>
      </c>
      <c r="AS34" s="75">
        <v>1576130</v>
      </c>
      <c r="AT34" s="75">
        <v>2838178</v>
      </c>
      <c r="AU34" s="75">
        <v>2250328</v>
      </c>
      <c r="AV34" s="75">
        <v>19689</v>
      </c>
      <c r="AW34" s="15">
        <v>6684325</v>
      </c>
      <c r="AX34" s="75">
        <v>93453</v>
      </c>
      <c r="AY34" s="75">
        <v>1260375</v>
      </c>
      <c r="BA34" s="117"/>
      <c r="BB34" s="117"/>
      <c r="BC34" s="117"/>
    </row>
    <row r="35" spans="1:55">
      <c r="A35" s="7" t="s">
        <v>149</v>
      </c>
      <c r="B35" s="7" t="s">
        <v>150</v>
      </c>
      <c r="C35" s="15">
        <v>0</v>
      </c>
      <c r="D35" s="15">
        <v>0</v>
      </c>
      <c r="E35" s="8">
        <v>0</v>
      </c>
      <c r="F35" s="9">
        <v>0</v>
      </c>
      <c r="G35" s="9">
        <v>0</v>
      </c>
      <c r="H35" s="16">
        <v>0</v>
      </c>
      <c r="I35" s="15">
        <v>0</v>
      </c>
      <c r="J35" s="8">
        <v>0</v>
      </c>
      <c r="K35" s="9">
        <v>0</v>
      </c>
      <c r="L35" s="9">
        <v>0</v>
      </c>
      <c r="M35" s="16">
        <v>-16475</v>
      </c>
      <c r="N35" s="15">
        <v>-16475</v>
      </c>
      <c r="O35" s="8">
        <v>0</v>
      </c>
      <c r="P35" s="9">
        <v>0</v>
      </c>
      <c r="Q35" s="9">
        <v>0</v>
      </c>
      <c r="R35" s="16">
        <v>0</v>
      </c>
      <c r="S35" s="15">
        <v>0</v>
      </c>
      <c r="T35" s="9">
        <v>0</v>
      </c>
      <c r="U35" s="9">
        <v>0</v>
      </c>
      <c r="V35" s="9">
        <v>0</v>
      </c>
      <c r="W35" s="16">
        <v>0</v>
      </c>
      <c r="X35" s="15">
        <v>0</v>
      </c>
      <c r="Y35" s="9">
        <v>0</v>
      </c>
      <c r="Z35" s="9">
        <v>0</v>
      </c>
      <c r="AA35" s="9">
        <v>0</v>
      </c>
      <c r="AB35" s="9">
        <f t="shared" si="0"/>
        <v>0</v>
      </c>
      <c r="AC35" s="15">
        <v>0</v>
      </c>
      <c r="AD35" s="75">
        <v>0</v>
      </c>
      <c r="AE35" s="75">
        <v>0</v>
      </c>
      <c r="AF35" s="75">
        <v>0</v>
      </c>
      <c r="AG35" s="9">
        <v>0</v>
      </c>
      <c r="AH35" s="15">
        <v>0</v>
      </c>
      <c r="AI35" s="75">
        <v>0</v>
      </c>
      <c r="AJ35" s="75">
        <v>0</v>
      </c>
      <c r="AK35" s="75">
        <v>0</v>
      </c>
      <c r="AL35" s="75">
        <v>0</v>
      </c>
      <c r="AM35" s="15">
        <v>0</v>
      </c>
      <c r="AN35" s="75">
        <v>0</v>
      </c>
      <c r="AO35" s="75">
        <v>0</v>
      </c>
      <c r="AP35" s="75">
        <v>0</v>
      </c>
      <c r="AQ35" s="75">
        <v>0</v>
      </c>
      <c r="AR35" s="15">
        <v>0</v>
      </c>
      <c r="AS35" s="75">
        <v>0</v>
      </c>
      <c r="AT35" s="75">
        <v>0</v>
      </c>
      <c r="AU35" s="75">
        <v>0</v>
      </c>
      <c r="AV35" s="75">
        <v>0</v>
      </c>
      <c r="AW35" s="15">
        <v>0</v>
      </c>
      <c r="AX35" s="75">
        <v>0</v>
      </c>
      <c r="AY35" s="75">
        <v>0</v>
      </c>
      <c r="BA35" s="117"/>
      <c r="BB35" s="117"/>
    </row>
    <row r="36" spans="1:55">
      <c r="A36" s="7" t="s">
        <v>221</v>
      </c>
      <c r="B36" s="7" t="s">
        <v>222</v>
      </c>
      <c r="C36" s="15">
        <v>0</v>
      </c>
      <c r="D36" s="15">
        <v>0</v>
      </c>
      <c r="E36" s="8">
        <v>0</v>
      </c>
      <c r="F36" s="9">
        <v>0</v>
      </c>
      <c r="G36" s="9">
        <v>0</v>
      </c>
      <c r="H36" s="16">
        <v>0</v>
      </c>
      <c r="I36" s="15">
        <v>0</v>
      </c>
      <c r="J36" s="8">
        <v>0</v>
      </c>
      <c r="K36" s="9">
        <v>0</v>
      </c>
      <c r="L36" s="9">
        <v>0</v>
      </c>
      <c r="M36" s="16">
        <v>0</v>
      </c>
      <c r="N36" s="15">
        <v>0</v>
      </c>
      <c r="O36" s="8">
        <v>0</v>
      </c>
      <c r="P36" s="9">
        <v>0</v>
      </c>
      <c r="Q36" s="9">
        <v>0</v>
      </c>
      <c r="R36" s="16">
        <v>0</v>
      </c>
      <c r="S36" s="15">
        <v>0</v>
      </c>
      <c r="T36" s="9">
        <v>0</v>
      </c>
      <c r="U36" s="9">
        <v>0</v>
      </c>
      <c r="V36" s="9">
        <v>0</v>
      </c>
      <c r="W36" s="16">
        <v>0</v>
      </c>
      <c r="X36" s="15">
        <v>0</v>
      </c>
      <c r="Y36" s="9">
        <v>0</v>
      </c>
      <c r="Z36" s="9">
        <v>0</v>
      </c>
      <c r="AA36" s="9">
        <v>0</v>
      </c>
      <c r="AB36" s="9">
        <f t="shared" ref="AB36" si="1">AC36-SUM(Y36:AA36)</f>
        <v>0</v>
      </c>
      <c r="AC36" s="15">
        <v>0</v>
      </c>
      <c r="AD36" s="75">
        <v>-492499</v>
      </c>
      <c r="AE36" s="75">
        <v>-680409</v>
      </c>
      <c r="AF36" s="75">
        <v>-711166</v>
      </c>
      <c r="AG36" s="9">
        <v>-861533</v>
      </c>
      <c r="AH36" s="15">
        <v>-2745607</v>
      </c>
      <c r="AI36" s="75">
        <v>-936980</v>
      </c>
      <c r="AJ36" s="75">
        <v>-891434</v>
      </c>
      <c r="AK36" s="75">
        <v>-694834</v>
      </c>
      <c r="AL36" s="75">
        <v>-3255755</v>
      </c>
      <c r="AM36" s="15">
        <v>-5779003</v>
      </c>
      <c r="AN36" s="75">
        <v>-241807</v>
      </c>
      <c r="AO36" s="75">
        <v>46197</v>
      </c>
      <c r="AP36" s="75">
        <v>126275</v>
      </c>
      <c r="AQ36" s="75">
        <v>137623</v>
      </c>
      <c r="AR36" s="15">
        <v>68288</v>
      </c>
      <c r="AS36" s="75">
        <v>-66935</v>
      </c>
      <c r="AT36" s="75">
        <v>442583</v>
      </c>
      <c r="AU36" s="75">
        <v>107763</v>
      </c>
      <c r="AV36" s="75">
        <v>40046</v>
      </c>
      <c r="AW36" s="15">
        <v>523457</v>
      </c>
      <c r="AX36" s="75">
        <v>59487</v>
      </c>
      <c r="AY36" s="75">
        <v>463347</v>
      </c>
      <c r="BA36" s="117"/>
      <c r="BB36" s="117"/>
    </row>
    <row r="37" spans="1:55">
      <c r="A37" s="4" t="s">
        <v>143</v>
      </c>
      <c r="B37" s="4" t="s">
        <v>72</v>
      </c>
      <c r="C37" s="12">
        <v>2656591</v>
      </c>
      <c r="D37" s="12">
        <v>4117342</v>
      </c>
      <c r="E37" s="5">
        <v>1942013</v>
      </c>
      <c r="F37" s="6">
        <v>1642646</v>
      </c>
      <c r="G37" s="6">
        <v>2692225</v>
      </c>
      <c r="H37" s="13">
        <v>3956293</v>
      </c>
      <c r="I37" s="12">
        <v>10233177</v>
      </c>
      <c r="J37" s="5">
        <v>6228989</v>
      </c>
      <c r="K37" s="6">
        <v>9302427</v>
      </c>
      <c r="L37" s="6">
        <v>12633103</v>
      </c>
      <c r="M37" s="13">
        <v>16684655</v>
      </c>
      <c r="N37" s="12">
        <f>N32+N33-N34+N35</f>
        <v>44849174</v>
      </c>
      <c r="O37" s="5">
        <v>12674129</v>
      </c>
      <c r="P37" s="6">
        <v>15944337</v>
      </c>
      <c r="Q37" s="6">
        <v>22316356</v>
      </c>
      <c r="R37" s="13">
        <v>33690989</v>
      </c>
      <c r="S37" s="12">
        <v>84625811</v>
      </c>
      <c r="T37" s="6">
        <v>39192112</v>
      </c>
      <c r="U37" s="6">
        <v>28813828</v>
      </c>
      <c r="V37" s="6">
        <v>65848636</v>
      </c>
      <c r="W37" s="13">
        <v>37090725.440000176</v>
      </c>
      <c r="X37" s="12">
        <v>170945301.44000018</v>
      </c>
      <c r="Y37" s="6">
        <v>58432050</v>
      </c>
      <c r="Z37" s="6">
        <v>37034430.08106412</v>
      </c>
      <c r="AA37" s="6">
        <v>31911662</v>
      </c>
      <c r="AB37" s="6">
        <v>34603627</v>
      </c>
      <c r="AC37" s="12">
        <v>161981769</v>
      </c>
      <c r="AD37" s="76">
        <v>30753229</v>
      </c>
      <c r="AE37" s="76">
        <v>18122246</v>
      </c>
      <c r="AF37" s="76">
        <v>20677319</v>
      </c>
      <c r="AG37" s="76">
        <v>-6848129</v>
      </c>
      <c r="AH37" s="12">
        <v>62704665</v>
      </c>
      <c r="AI37" s="76">
        <v>-16021545</v>
      </c>
      <c r="AJ37" s="76">
        <v>10048664</v>
      </c>
      <c r="AK37" s="76">
        <v>23204920</v>
      </c>
      <c r="AL37" s="76">
        <v>-184468</v>
      </c>
      <c r="AM37" s="12">
        <v>17047571</v>
      </c>
      <c r="AN37" s="76">
        <v>20719834</v>
      </c>
      <c r="AO37" s="76">
        <v>23266955</v>
      </c>
      <c r="AP37" s="76">
        <v>13888093</v>
      </c>
      <c r="AQ37" s="76">
        <v>16227067</v>
      </c>
      <c r="AR37" s="12">
        <v>74101949</v>
      </c>
      <c r="AS37" s="76">
        <v>30279537</v>
      </c>
      <c r="AT37" s="76">
        <v>22427397</v>
      </c>
      <c r="AU37" s="76">
        <v>19649167</v>
      </c>
      <c r="AV37" s="76">
        <v>13261412</v>
      </c>
      <c r="AW37" s="12">
        <v>85617513</v>
      </c>
      <c r="AX37" s="76">
        <v>15885715</v>
      </c>
      <c r="AY37" s="76">
        <v>16659992</v>
      </c>
      <c r="BA37" s="117"/>
      <c r="BB37" s="117"/>
    </row>
    <row r="38" spans="1:55">
      <c r="A38" s="7" t="s">
        <v>15</v>
      </c>
      <c r="B38" s="7" t="s">
        <v>73</v>
      </c>
      <c r="C38" s="15">
        <v>533960</v>
      </c>
      <c r="D38" s="15">
        <v>815069</v>
      </c>
      <c r="E38" s="8">
        <v>372300</v>
      </c>
      <c r="F38" s="9">
        <v>236972</v>
      </c>
      <c r="G38" s="9">
        <v>490463</v>
      </c>
      <c r="H38" s="16">
        <v>721397</v>
      </c>
      <c r="I38" s="15">
        <v>1821132</v>
      </c>
      <c r="J38" s="8">
        <v>1230288</v>
      </c>
      <c r="K38" s="9">
        <v>1774460</v>
      </c>
      <c r="L38" s="9">
        <v>2399386</v>
      </c>
      <c r="M38" s="16">
        <v>2975699</v>
      </c>
      <c r="N38" s="15">
        <v>8379833</v>
      </c>
      <c r="O38" s="8">
        <v>2318136</v>
      </c>
      <c r="P38" s="9">
        <v>2890739</v>
      </c>
      <c r="Q38" s="9">
        <v>4166959</v>
      </c>
      <c r="R38" s="16">
        <v>-1135824</v>
      </c>
      <c r="S38" s="15">
        <v>8240010</v>
      </c>
      <c r="T38" s="9">
        <v>3851125</v>
      </c>
      <c r="U38" s="9">
        <v>3191396</v>
      </c>
      <c r="V38" s="9">
        <v>7077654</v>
      </c>
      <c r="W38" s="16">
        <v>5226162.5500000007</v>
      </c>
      <c r="X38" s="15">
        <v>19346337.550000001</v>
      </c>
      <c r="Y38" s="9">
        <v>5750513</v>
      </c>
      <c r="Z38" s="9">
        <v>3638031.0199999996</v>
      </c>
      <c r="AA38" s="9">
        <v>6495390.3710811958</v>
      </c>
      <c r="AB38" s="9">
        <f t="shared" si="0"/>
        <v>4833252.6089188047</v>
      </c>
      <c r="AC38" s="15">
        <v>20717187</v>
      </c>
      <c r="AD38" s="75">
        <v>5390036</v>
      </c>
      <c r="AE38" s="75">
        <v>3339102</v>
      </c>
      <c r="AF38" s="75">
        <v>1797237</v>
      </c>
      <c r="AG38" s="9">
        <v>577164</v>
      </c>
      <c r="AH38" s="15">
        <v>11103539</v>
      </c>
      <c r="AI38" s="75">
        <v>3176771</v>
      </c>
      <c r="AJ38" s="75">
        <v>-3868525</v>
      </c>
      <c r="AK38" s="75">
        <v>1055013</v>
      </c>
      <c r="AL38" s="75">
        <v>1477171</v>
      </c>
      <c r="AM38" s="15">
        <v>1840430</v>
      </c>
      <c r="AN38" s="75">
        <v>2779874</v>
      </c>
      <c r="AO38" s="75">
        <v>1243728</v>
      </c>
      <c r="AP38" s="75">
        <v>1383007</v>
      </c>
      <c r="AQ38" s="75">
        <v>1618312</v>
      </c>
      <c r="AR38" s="15">
        <v>7024921</v>
      </c>
      <c r="AS38" s="75">
        <v>2793770</v>
      </c>
      <c r="AT38" s="75">
        <v>2470235</v>
      </c>
      <c r="AU38" s="75">
        <v>1860107</v>
      </c>
      <c r="AV38" s="75">
        <v>1529651</v>
      </c>
      <c r="AW38" s="15">
        <v>8653763</v>
      </c>
      <c r="AX38" s="75">
        <v>2273134</v>
      </c>
      <c r="AY38" s="75">
        <v>2046204</v>
      </c>
      <c r="BA38" s="117"/>
      <c r="BB38" s="117"/>
    </row>
    <row r="39" spans="1:55">
      <c r="A39" s="4" t="s">
        <v>144</v>
      </c>
      <c r="B39" s="4" t="s">
        <v>74</v>
      </c>
      <c r="C39" s="12">
        <v>2122631</v>
      </c>
      <c r="D39" s="12">
        <v>3302273</v>
      </c>
      <c r="E39" s="5">
        <v>1569713</v>
      </c>
      <c r="F39" s="6">
        <v>1405674</v>
      </c>
      <c r="G39" s="6">
        <v>2201762</v>
      </c>
      <c r="H39" s="13">
        <v>3234896</v>
      </c>
      <c r="I39" s="12">
        <v>8412045</v>
      </c>
      <c r="J39" s="5">
        <v>4998701</v>
      </c>
      <c r="K39" s="6">
        <v>7527967</v>
      </c>
      <c r="L39" s="6">
        <v>10233717</v>
      </c>
      <c r="M39" s="13">
        <v>13708956</v>
      </c>
      <c r="N39" s="12">
        <f>N37-N38</f>
        <v>36469341</v>
      </c>
      <c r="O39" s="5">
        <v>10355993</v>
      </c>
      <c r="P39" s="6">
        <v>13053598</v>
      </c>
      <c r="Q39" s="6">
        <v>18149397</v>
      </c>
      <c r="R39" s="13">
        <v>34826813</v>
      </c>
      <c r="S39" s="12">
        <v>76385801</v>
      </c>
      <c r="T39" s="6">
        <v>35340987</v>
      </c>
      <c r="U39" s="6">
        <v>25622432</v>
      </c>
      <c r="V39" s="6">
        <v>58770982</v>
      </c>
      <c r="W39" s="13">
        <v>31864562.890000165</v>
      </c>
      <c r="X39" s="12">
        <v>151598963.89000016</v>
      </c>
      <c r="Y39" s="6">
        <v>52681537</v>
      </c>
      <c r="Z39" s="6">
        <v>33396399.06106412</v>
      </c>
      <c r="AA39" s="6">
        <v>25416271.628918804</v>
      </c>
      <c r="AB39" s="6">
        <v>29770374.391081195</v>
      </c>
      <c r="AC39" s="12">
        <v>141264582</v>
      </c>
      <c r="AD39" s="76">
        <v>25363192</v>
      </c>
      <c r="AE39" s="76">
        <v>14783145</v>
      </c>
      <c r="AF39" s="76">
        <v>18880082</v>
      </c>
      <c r="AG39" s="76">
        <v>-7425293</v>
      </c>
      <c r="AH39" s="12">
        <v>51601126</v>
      </c>
      <c r="AI39" s="76">
        <v>-12844774</v>
      </c>
      <c r="AJ39" s="76">
        <v>7563647</v>
      </c>
      <c r="AK39" s="76">
        <v>22149907</v>
      </c>
      <c r="AL39" s="76">
        <v>-1661639</v>
      </c>
      <c r="AM39" s="12">
        <v>15207141</v>
      </c>
      <c r="AN39" s="76">
        <v>17939960</v>
      </c>
      <c r="AO39" s="76">
        <v>22023227</v>
      </c>
      <c r="AP39" s="76">
        <v>12505086</v>
      </c>
      <c r="AQ39" s="76">
        <v>14608755</v>
      </c>
      <c r="AR39" s="12">
        <v>67077028</v>
      </c>
      <c r="AS39" s="76">
        <v>27485767</v>
      </c>
      <c r="AT39" s="76">
        <v>19957164</v>
      </c>
      <c r="AU39" s="76">
        <v>17789058</v>
      </c>
      <c r="AV39" s="76">
        <v>11731761</v>
      </c>
      <c r="AW39" s="12">
        <v>76963750</v>
      </c>
      <c r="AX39" s="76">
        <v>13612581</v>
      </c>
      <c r="AY39" s="76">
        <v>14613788</v>
      </c>
      <c r="BA39" s="117"/>
      <c r="BB39" s="117"/>
    </row>
    <row r="40" spans="1:55">
      <c r="A40" s="4" t="s">
        <v>145</v>
      </c>
      <c r="B40" s="4" t="s">
        <v>75</v>
      </c>
      <c r="C40" s="12">
        <v>2122631</v>
      </c>
      <c r="D40" s="12">
        <v>3302273</v>
      </c>
      <c r="E40" s="5">
        <v>1569713</v>
      </c>
      <c r="F40" s="6">
        <v>1405674</v>
      </c>
      <c r="G40" s="6">
        <v>2201762</v>
      </c>
      <c r="H40" s="13">
        <v>3234896</v>
      </c>
      <c r="I40" s="12">
        <v>8412045</v>
      </c>
      <c r="J40" s="5">
        <v>4998701</v>
      </c>
      <c r="K40" s="6">
        <v>7527967</v>
      </c>
      <c r="L40" s="6">
        <v>10233717</v>
      </c>
      <c r="M40" s="13">
        <v>13708956</v>
      </c>
      <c r="N40" s="12">
        <f>N39</f>
        <v>36469341</v>
      </c>
      <c r="O40" s="5">
        <v>10355993</v>
      </c>
      <c r="P40" s="6">
        <v>13053598</v>
      </c>
      <c r="Q40" s="6">
        <v>18149397</v>
      </c>
      <c r="R40" s="71">
        <v>34826813</v>
      </c>
      <c r="S40" s="12">
        <v>76385801</v>
      </c>
      <c r="T40" s="6">
        <v>35340987</v>
      </c>
      <c r="U40" s="6">
        <v>25622432</v>
      </c>
      <c r="V40" s="6">
        <v>58770982</v>
      </c>
      <c r="W40" s="13">
        <v>31864562.890000165</v>
      </c>
      <c r="X40" s="12">
        <v>151598963.89000016</v>
      </c>
      <c r="Y40" s="6">
        <v>52681537</v>
      </c>
      <c r="Z40" s="6">
        <v>33396399.06106412</v>
      </c>
      <c r="AA40" s="6">
        <v>25416271.628918804</v>
      </c>
      <c r="AB40" s="6">
        <v>29770374.391081195</v>
      </c>
      <c r="AC40" s="12">
        <v>141264582</v>
      </c>
      <c r="AD40" s="76">
        <v>25585263</v>
      </c>
      <c r="AE40" s="76">
        <v>14949803</v>
      </c>
      <c r="AF40" s="76">
        <v>19062595</v>
      </c>
      <c r="AG40" s="76">
        <v>-7262283</v>
      </c>
      <c r="AH40" s="12">
        <v>51601126</v>
      </c>
      <c r="AI40" s="76">
        <v>-12844774</v>
      </c>
      <c r="AJ40" s="76">
        <v>7563647</v>
      </c>
      <c r="AK40" s="76">
        <v>22149907</v>
      </c>
      <c r="AL40" s="76">
        <v>-1661639</v>
      </c>
      <c r="AM40" s="12">
        <v>15207141</v>
      </c>
      <c r="AN40" s="76">
        <v>17939960</v>
      </c>
      <c r="AO40" s="76">
        <v>22023227</v>
      </c>
      <c r="AP40" s="76">
        <v>12505086</v>
      </c>
      <c r="AQ40" s="76">
        <v>14608755</v>
      </c>
      <c r="AR40" s="12">
        <v>67077028</v>
      </c>
      <c r="AS40" s="76">
        <v>27485767</v>
      </c>
      <c r="AT40" s="76">
        <v>19957164</v>
      </c>
      <c r="AU40" s="76">
        <v>17789058</v>
      </c>
      <c r="AV40" s="76">
        <v>11731761</v>
      </c>
      <c r="AW40" s="12">
        <v>76963750</v>
      </c>
      <c r="AX40" s="76">
        <v>13612581</v>
      </c>
      <c r="AY40" s="76">
        <v>14613788</v>
      </c>
      <c r="BA40" s="117"/>
      <c r="BB40" s="117"/>
    </row>
    <row r="41" spans="1:55" s="3" customFormat="1">
      <c r="A41" s="25" t="s">
        <v>4</v>
      </c>
      <c r="B41" s="25" t="s">
        <v>4</v>
      </c>
      <c r="C41" s="31">
        <v>3225245</v>
      </c>
      <c r="D41" s="31">
        <v>4514576</v>
      </c>
      <c r="E41" s="32">
        <v>2213679</v>
      </c>
      <c r="F41" s="28">
        <v>2054108</v>
      </c>
      <c r="G41" s="28">
        <v>2822540</v>
      </c>
      <c r="H41" s="33">
        <v>4350292</v>
      </c>
      <c r="I41" s="31">
        <v>11440619</v>
      </c>
      <c r="J41" s="32">
        <v>6443937</v>
      </c>
      <c r="K41" s="28">
        <v>8856831</v>
      </c>
      <c r="L41" s="28">
        <v>13023056</v>
      </c>
      <c r="M41" s="33">
        <v>16687864.803782471</v>
      </c>
      <c r="N41" s="31">
        <v>45011688.803782471</v>
      </c>
      <c r="O41" s="32">
        <v>12482111</v>
      </c>
      <c r="P41" s="28">
        <v>16399675</v>
      </c>
      <c r="Q41" s="28">
        <v>22095300</v>
      </c>
      <c r="R41" s="33">
        <v>34750534</v>
      </c>
      <c r="S41" s="31">
        <v>85727620</v>
      </c>
      <c r="T41" s="28">
        <v>38248741</v>
      </c>
      <c r="U41" s="28">
        <v>30159485</v>
      </c>
      <c r="V41" s="28">
        <v>67256792</v>
      </c>
      <c r="W41" s="33">
        <v>39195090.0400002</v>
      </c>
      <c r="X41" s="31">
        <v>174860108.0400002</v>
      </c>
      <c r="Y41" s="28">
        <v>56860731</v>
      </c>
      <c r="Z41" s="28">
        <v>43435196</v>
      </c>
      <c r="AA41" s="28">
        <v>34497126</v>
      </c>
      <c r="AB41" s="28">
        <v>42772556</v>
      </c>
      <c r="AC41" s="31">
        <v>177565609</v>
      </c>
      <c r="AD41" s="79">
        <v>31911800</v>
      </c>
      <c r="AE41" s="79">
        <v>29470185</v>
      </c>
      <c r="AF41" s="79">
        <v>25538153</v>
      </c>
      <c r="AG41" s="79">
        <v>24354611</v>
      </c>
      <c r="AH41" s="31">
        <v>111274749</v>
      </c>
      <c r="AI41" s="79">
        <v>17136690</v>
      </c>
      <c r="AJ41" s="79">
        <v>19794802</v>
      </c>
      <c r="AK41" s="79">
        <v>30001578</v>
      </c>
      <c r="AL41" s="79">
        <v>34597855.230399996</v>
      </c>
      <c r="AM41" s="31">
        <v>101530925.2304</v>
      </c>
      <c r="AN41" s="79">
        <v>23614056</v>
      </c>
      <c r="AO41" s="79">
        <v>27707066</v>
      </c>
      <c r="AP41" s="79">
        <v>19560220</v>
      </c>
      <c r="AQ41" s="79">
        <v>23314907</v>
      </c>
      <c r="AR41" s="31">
        <v>94196249</v>
      </c>
      <c r="AS41" s="79">
        <v>33792124</v>
      </c>
      <c r="AT41" s="79">
        <v>26774781</v>
      </c>
      <c r="AU41" s="79">
        <v>24957659</v>
      </c>
      <c r="AV41" s="79">
        <v>14968409</v>
      </c>
      <c r="AW41" s="31">
        <v>100492973</v>
      </c>
      <c r="AX41" s="79">
        <v>17651906</v>
      </c>
      <c r="AY41" s="79">
        <v>20292463</v>
      </c>
      <c r="AZ41" s="117"/>
      <c r="BA41" s="117"/>
      <c r="BB41" s="117"/>
    </row>
    <row r="42" spans="1:55" s="3" customFormat="1">
      <c r="A42" s="25" t="s">
        <v>209</v>
      </c>
      <c r="B42" s="25" t="s">
        <v>201</v>
      </c>
      <c r="C42" s="31" t="s">
        <v>202</v>
      </c>
      <c r="D42" s="31" t="s">
        <v>202</v>
      </c>
      <c r="E42" s="32" t="s">
        <v>202</v>
      </c>
      <c r="F42" s="28" t="s">
        <v>202</v>
      </c>
      <c r="G42" s="28" t="s">
        <v>202</v>
      </c>
      <c r="H42" s="33" t="s">
        <v>202</v>
      </c>
      <c r="I42" s="31" t="s">
        <v>202</v>
      </c>
      <c r="J42" s="32" t="s">
        <v>202</v>
      </c>
      <c r="K42" s="28" t="s">
        <v>202</v>
      </c>
      <c r="L42" s="28" t="s">
        <v>202</v>
      </c>
      <c r="M42" s="33" t="s">
        <v>202</v>
      </c>
      <c r="N42" s="31" t="s">
        <v>202</v>
      </c>
      <c r="O42" s="32" t="s">
        <v>202</v>
      </c>
      <c r="P42" s="28" t="s">
        <v>202</v>
      </c>
      <c r="Q42" s="28" t="s">
        <v>202</v>
      </c>
      <c r="R42" s="33" t="s">
        <v>202</v>
      </c>
      <c r="S42" s="31" t="s">
        <v>202</v>
      </c>
      <c r="T42" s="28">
        <v>39154210</v>
      </c>
      <c r="U42" s="28">
        <v>37551126</v>
      </c>
      <c r="V42" s="28">
        <v>74511918</v>
      </c>
      <c r="W42" s="33">
        <v>78425960</v>
      </c>
      <c r="X42" s="31">
        <v>229643214</v>
      </c>
      <c r="Y42" s="28">
        <v>64410836</v>
      </c>
      <c r="Z42" s="28">
        <v>47558008</v>
      </c>
      <c r="AA42" s="28">
        <v>54850650</v>
      </c>
      <c r="AB42" s="28">
        <v>67359837</v>
      </c>
      <c r="AC42" s="31">
        <f>SUM(Y42:AB42)</f>
        <v>234179331</v>
      </c>
      <c r="AD42" s="79">
        <v>41908342</v>
      </c>
      <c r="AE42" s="79">
        <v>28280762</v>
      </c>
      <c r="AF42" s="79">
        <v>34797148</v>
      </c>
      <c r="AG42" s="79">
        <v>35128585</v>
      </c>
      <c r="AH42" s="31">
        <v>140114837</v>
      </c>
      <c r="AI42" s="79">
        <v>27633599</v>
      </c>
      <c r="AJ42" s="79">
        <v>21939576</v>
      </c>
      <c r="AK42" s="79">
        <v>33662044</v>
      </c>
      <c r="AL42" s="79">
        <v>35348709.230399996</v>
      </c>
      <c r="AM42" s="31">
        <v>118583928.2304</v>
      </c>
      <c r="AN42" s="79">
        <v>27489559</v>
      </c>
      <c r="AO42" s="79">
        <v>27343313</v>
      </c>
      <c r="AP42" s="79">
        <v>26515574</v>
      </c>
      <c r="AQ42" s="79">
        <v>28385903</v>
      </c>
      <c r="AR42" s="31">
        <v>109734349</v>
      </c>
      <c r="AS42" s="79">
        <v>30509397</v>
      </c>
      <c r="AT42" s="79">
        <v>27045217</v>
      </c>
      <c r="AU42" s="79">
        <v>22080010</v>
      </c>
      <c r="AV42" s="79">
        <v>18520313</v>
      </c>
      <c r="AW42" s="31">
        <v>98154937</v>
      </c>
      <c r="AX42" s="79">
        <v>18875641</v>
      </c>
      <c r="AY42" s="79">
        <v>21430197</v>
      </c>
      <c r="AZ42" s="117"/>
      <c r="BA42" s="117"/>
      <c r="BB42" s="117"/>
    </row>
    <row r="43" spans="1:55">
      <c r="F43" s="6"/>
      <c r="G43" s="6"/>
      <c r="H43" s="6"/>
      <c r="K43" s="6"/>
      <c r="L43" s="6"/>
      <c r="M43" s="6"/>
      <c r="N43" s="6"/>
      <c r="X43" s="93"/>
      <c r="AC43" s="93"/>
      <c r="AD43" s="93"/>
      <c r="AE43" s="72"/>
      <c r="AJ43" s="72"/>
      <c r="AK43" s="72"/>
      <c r="AL43" s="72"/>
    </row>
    <row r="44" spans="1:55">
      <c r="A44" s="17"/>
      <c r="C44" s="60" t="s">
        <v>164</v>
      </c>
      <c r="D44" s="18"/>
      <c r="E44" s="6"/>
      <c r="F44" s="6"/>
      <c r="G44" s="6"/>
      <c r="H44" s="6"/>
      <c r="I44" s="18"/>
      <c r="J44" s="6"/>
      <c r="K44" s="6"/>
      <c r="L44" s="6"/>
      <c r="M44" s="6"/>
      <c r="N44" s="89"/>
      <c r="S44" s="89"/>
      <c r="U44" s="89"/>
      <c r="X44" s="94"/>
      <c r="AC44" s="94"/>
      <c r="AD44" s="94"/>
      <c r="AE44" s="89"/>
      <c r="AG44" s="60"/>
      <c r="AJ44" s="89"/>
      <c r="AK44" s="89"/>
      <c r="AL44" s="89"/>
      <c r="AS44" s="140"/>
      <c r="AX44" s="140"/>
      <c r="AY44" s="140"/>
    </row>
    <row r="45" spans="1:55">
      <c r="A45" s="4"/>
      <c r="C45" s="34" t="s">
        <v>165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90"/>
      <c r="S45" s="90"/>
      <c r="U45" s="90"/>
      <c r="X45" s="95"/>
      <c r="AC45" s="95"/>
      <c r="AD45" s="95"/>
      <c r="AE45" s="90"/>
      <c r="AG45" s="34"/>
      <c r="AJ45" s="90"/>
      <c r="AK45" s="90"/>
      <c r="AL45" s="90"/>
    </row>
    <row r="46" spans="1:55">
      <c r="A46" s="7"/>
      <c r="C46" s="34" t="s">
        <v>163</v>
      </c>
      <c r="D46" s="9"/>
      <c r="E46" s="6"/>
      <c r="F46" s="6"/>
      <c r="G46" s="6"/>
      <c r="H46" s="6"/>
      <c r="I46" s="9"/>
      <c r="J46" s="6"/>
      <c r="K46" s="6"/>
      <c r="L46" s="6"/>
      <c r="M46" s="6"/>
      <c r="N46" s="89"/>
      <c r="S46" s="89"/>
      <c r="U46" s="89"/>
      <c r="X46" s="94"/>
      <c r="AC46" s="94"/>
      <c r="AD46" s="94"/>
      <c r="AE46" s="89"/>
      <c r="AG46" s="34"/>
      <c r="AJ46" s="89"/>
      <c r="AK46" s="89"/>
      <c r="AL46" s="89"/>
    </row>
    <row r="47" spans="1:55">
      <c r="A47" s="4"/>
      <c r="B47" s="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89"/>
      <c r="S47" s="89"/>
      <c r="U47" s="89"/>
      <c r="X47" s="94"/>
      <c r="AA47" s="72"/>
      <c r="AB47" s="72"/>
      <c r="AC47" s="72"/>
      <c r="AD47" s="94"/>
      <c r="AE47" s="89"/>
      <c r="AG47" s="72"/>
      <c r="AJ47" s="89"/>
      <c r="AK47" s="89"/>
      <c r="AL47" s="89"/>
    </row>
    <row r="48" spans="1:55">
      <c r="A48" s="7"/>
      <c r="B48" s="7"/>
      <c r="C48" s="60" t="s">
        <v>232</v>
      </c>
      <c r="D48" s="9"/>
      <c r="E48" s="6"/>
      <c r="F48" s="6"/>
      <c r="G48" s="6"/>
      <c r="H48" s="6"/>
      <c r="I48" s="9"/>
      <c r="J48" s="6"/>
      <c r="K48" s="6"/>
      <c r="L48" s="6"/>
      <c r="M48" s="6"/>
      <c r="N48" s="6"/>
      <c r="Y48" s="72"/>
      <c r="Z48" s="72"/>
      <c r="AA48" s="72"/>
      <c r="AC48" s="120"/>
      <c r="AG48" s="72"/>
    </row>
    <row r="49" spans="1:33">
      <c r="A49" s="7"/>
      <c r="B49" s="7"/>
      <c r="C49" s="34" t="s">
        <v>234</v>
      </c>
      <c r="D49" s="9"/>
      <c r="E49" s="6"/>
      <c r="F49" s="6"/>
      <c r="G49" s="6"/>
      <c r="H49" s="6"/>
      <c r="I49" s="9"/>
      <c r="J49" s="6"/>
      <c r="K49" s="6"/>
      <c r="L49" s="6"/>
      <c r="M49" s="6"/>
      <c r="N49" s="6"/>
      <c r="AA49" s="72"/>
      <c r="AC49" s="72"/>
      <c r="AG49" s="72"/>
    </row>
    <row r="50" spans="1:33">
      <c r="A50" s="7"/>
      <c r="B50" s="7"/>
      <c r="C50" s="34" t="s">
        <v>233</v>
      </c>
      <c r="D50" s="9"/>
      <c r="E50" s="6"/>
      <c r="F50" s="6"/>
      <c r="G50" s="6"/>
      <c r="H50" s="6"/>
      <c r="I50" s="9"/>
      <c r="J50" s="6"/>
      <c r="K50" s="6"/>
      <c r="L50" s="6"/>
      <c r="M50" s="6"/>
      <c r="N50" s="6"/>
      <c r="AA50" s="72"/>
      <c r="AC50" s="72"/>
      <c r="AG50" s="72"/>
    </row>
    <row r="51" spans="1:33">
      <c r="A51" s="7"/>
      <c r="B51" s="7"/>
      <c r="D51" s="9"/>
      <c r="E51" s="6"/>
      <c r="F51" s="6"/>
      <c r="G51" s="6"/>
      <c r="H51" s="6"/>
      <c r="I51" s="9"/>
      <c r="J51" s="6"/>
      <c r="K51" s="6"/>
      <c r="L51" s="6"/>
      <c r="M51" s="6"/>
      <c r="N51" s="6"/>
      <c r="AA51" s="72"/>
      <c r="AB51" s="72"/>
      <c r="AC51" s="72"/>
      <c r="AG51" s="72"/>
    </row>
    <row r="52" spans="1:33">
      <c r="A52" s="4"/>
      <c r="B52" s="4"/>
      <c r="C52" s="60" t="s">
        <v>254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AA52" s="72"/>
      <c r="AB52" s="72"/>
      <c r="AC52" s="72"/>
      <c r="AG52" s="72"/>
    </row>
    <row r="53" spans="1:33">
      <c r="A53" s="7"/>
      <c r="B53" s="7"/>
      <c r="C53" s="34" t="s">
        <v>249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33">
      <c r="A54" s="7"/>
      <c r="B54" s="7"/>
      <c r="C54" s="34" t="s">
        <v>250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33">
      <c r="A55" s="4"/>
      <c r="B55" s="4"/>
      <c r="C55" s="9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33">
      <c r="A56" s="7"/>
      <c r="B56" s="7"/>
      <c r="C56" s="60" t="s">
        <v>286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33">
      <c r="A57" s="4"/>
      <c r="B57" s="4"/>
      <c r="C57" s="34" t="s">
        <v>287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33">
      <c r="A58" s="7"/>
      <c r="B58" s="7"/>
      <c r="C58" s="34" t="s">
        <v>288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1:33">
      <c r="A59" s="4"/>
      <c r="B59" s="4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33">
      <c r="A60" s="4"/>
      <c r="B60" s="4"/>
      <c r="C60" s="135" t="s">
        <v>322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33">
      <c r="C61" s="34" t="s">
        <v>323</v>
      </c>
    </row>
    <row r="62" spans="1:33">
      <c r="C62" s="34" t="s">
        <v>324</v>
      </c>
    </row>
  </sheetData>
  <phoneticPr fontId="5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C63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D22" sqref="AD22"/>
    </sheetView>
  </sheetViews>
  <sheetFormatPr defaultColWidth="9.140625" defaultRowHeight="15" outlineLevelCol="1"/>
  <cols>
    <col min="1" max="1" width="3" style="2" customWidth="1"/>
    <col min="2" max="2" width="35.85546875" style="19" customWidth="1"/>
    <col min="3" max="3" width="33.5703125" style="2" customWidth="1"/>
    <col min="4" max="5" width="10.7109375" style="2" customWidth="1"/>
    <col min="6" max="7" width="10.7109375" style="2" hidden="1" customWidth="1" outlineLevel="1"/>
    <col min="8" max="9" width="10.42578125" style="2" hidden="1" customWidth="1" outlineLevel="1"/>
    <col min="10" max="10" width="10.42578125" style="2" customWidth="1" collapsed="1"/>
    <col min="11" max="12" width="10.7109375" style="2" hidden="1" customWidth="1" outlineLevel="1"/>
    <col min="13" max="14" width="10.42578125" style="2" hidden="1" customWidth="1" outlineLevel="1"/>
    <col min="15" max="15" width="10.42578125" style="2" customWidth="1" collapsed="1"/>
    <col min="16" max="19" width="9.140625" style="2" hidden="1" customWidth="1" outlineLevel="1"/>
    <col min="20" max="20" width="9.140625" style="2" collapsed="1"/>
    <col min="21" max="24" width="9.140625" style="2" hidden="1" customWidth="1" outlineLevel="1"/>
    <col min="25" max="25" width="9.140625" style="96" collapsed="1"/>
    <col min="26" max="29" width="10.7109375" style="2" hidden="1" customWidth="1" outlineLevel="1"/>
    <col min="30" max="30" width="10.7109375" style="96" customWidth="1" collapsed="1"/>
    <col min="31" max="32" width="11.28515625" style="2" hidden="1" customWidth="1" outlineLevel="1"/>
    <col min="33" max="33" width="11.5703125" style="2" hidden="1" customWidth="1" outlineLevel="1"/>
    <col min="34" max="34" width="12.7109375" style="2" hidden="1" customWidth="1" outlineLevel="1"/>
    <col min="35" max="35" width="11.28515625" style="96" bestFit="1" customWidth="1" collapsed="1"/>
    <col min="36" max="36" width="9.140625" style="2" hidden="1" customWidth="1" outlineLevel="1"/>
    <col min="37" max="39" width="10.7109375" style="2" hidden="1" customWidth="1" outlineLevel="1"/>
    <col min="40" max="40" width="10.7109375" style="96" customWidth="1" collapsed="1"/>
    <col min="41" max="41" width="9.7109375" style="2" hidden="1" customWidth="1" outlineLevel="1"/>
    <col min="42" max="42" width="8.85546875" style="2" hidden="1" customWidth="1" outlineLevel="1"/>
    <col min="43" max="44" width="8.42578125" style="2" hidden="1" customWidth="1" outlineLevel="1"/>
    <col min="45" max="45" width="9.7109375" style="72" bestFit="1" customWidth="1" collapsed="1"/>
    <col min="46" max="49" width="9.7109375" style="2" hidden="1" customWidth="1" outlineLevel="1"/>
    <col min="50" max="50" width="9.7109375" style="72" bestFit="1" customWidth="1" collapsed="1"/>
    <col min="51" max="52" width="9.7109375" style="2" bestFit="1" customWidth="1" outlineLevel="1"/>
    <col min="53" max="53" width="9.140625" style="2"/>
    <col min="54" max="54" width="9.85546875" style="2" bestFit="1" customWidth="1"/>
    <col min="55" max="55" width="9.5703125" style="2" bestFit="1" customWidth="1"/>
    <col min="56" max="16384" width="9.140625" style="2"/>
  </cols>
  <sheetData>
    <row r="3" spans="2:55" ht="33.75">
      <c r="B3" s="101" t="s">
        <v>160</v>
      </c>
      <c r="C3" s="102" t="s">
        <v>161</v>
      </c>
      <c r="D3" s="103">
        <v>2015</v>
      </c>
      <c r="E3" s="103">
        <v>2016</v>
      </c>
      <c r="F3" s="104" t="s">
        <v>166</v>
      </c>
      <c r="G3" s="105" t="s">
        <v>167</v>
      </c>
      <c r="H3" s="105" t="s">
        <v>168</v>
      </c>
      <c r="I3" s="105" t="s">
        <v>169</v>
      </c>
      <c r="J3" s="103">
        <v>2017</v>
      </c>
      <c r="K3" s="104" t="s">
        <v>5</v>
      </c>
      <c r="L3" s="105" t="s">
        <v>6</v>
      </c>
      <c r="M3" s="105" t="s">
        <v>7</v>
      </c>
      <c r="N3" s="105" t="s">
        <v>148</v>
      </c>
      <c r="O3" s="103">
        <v>2018</v>
      </c>
      <c r="P3" s="104" t="s">
        <v>170</v>
      </c>
      <c r="Q3" s="105" t="s">
        <v>171</v>
      </c>
      <c r="R3" s="105" t="s">
        <v>172</v>
      </c>
      <c r="S3" s="105" t="s">
        <v>173</v>
      </c>
      <c r="T3" s="103">
        <v>2019</v>
      </c>
      <c r="U3" s="106" t="s">
        <v>179</v>
      </c>
      <c r="V3" s="104" t="s">
        <v>195</v>
      </c>
      <c r="W3" s="107" t="s">
        <v>196</v>
      </c>
      <c r="X3" s="106" t="s">
        <v>197</v>
      </c>
      <c r="Y3" s="103">
        <v>2020</v>
      </c>
      <c r="Z3" s="106" t="s">
        <v>210</v>
      </c>
      <c r="AA3" s="107" t="s">
        <v>214</v>
      </c>
      <c r="AB3" s="107" t="s">
        <v>215</v>
      </c>
      <c r="AC3" s="107" t="s">
        <v>216</v>
      </c>
      <c r="AD3" s="103">
        <v>2021</v>
      </c>
      <c r="AE3" s="123" t="s">
        <v>277</v>
      </c>
      <c r="AF3" s="123" t="s">
        <v>278</v>
      </c>
      <c r="AG3" s="123" t="s">
        <v>279</v>
      </c>
      <c r="AH3" s="123" t="s">
        <v>280</v>
      </c>
      <c r="AI3" s="124" t="s">
        <v>281</v>
      </c>
      <c r="AJ3" s="107" t="s">
        <v>257</v>
      </c>
      <c r="AK3" s="107" t="s">
        <v>268</v>
      </c>
      <c r="AL3" s="107" t="s">
        <v>269</v>
      </c>
      <c r="AM3" s="107" t="s">
        <v>270</v>
      </c>
      <c r="AN3" s="103">
        <v>2023</v>
      </c>
      <c r="AO3" s="107" t="s">
        <v>292</v>
      </c>
      <c r="AP3" s="107" t="s">
        <v>310</v>
      </c>
      <c r="AQ3" s="107" t="s">
        <v>311</v>
      </c>
      <c r="AR3" s="107" t="s">
        <v>313</v>
      </c>
      <c r="AS3" s="103">
        <v>2024</v>
      </c>
      <c r="AT3" s="107" t="s">
        <v>316</v>
      </c>
      <c r="AU3" s="107" t="s">
        <v>320</v>
      </c>
      <c r="AV3" s="107" t="s">
        <v>325</v>
      </c>
      <c r="AW3" s="107" t="s">
        <v>336</v>
      </c>
      <c r="AX3" s="103">
        <v>2025</v>
      </c>
      <c r="AY3" s="107" t="s">
        <v>337</v>
      </c>
      <c r="AZ3" s="107" t="s">
        <v>338</v>
      </c>
    </row>
    <row r="4" spans="2:55" s="66" customFormat="1">
      <c r="B4" s="62" t="s">
        <v>16</v>
      </c>
      <c r="C4" s="63" t="s">
        <v>111</v>
      </c>
      <c r="D4" s="64"/>
      <c r="E4" s="64"/>
      <c r="F4" s="65"/>
      <c r="G4" s="63"/>
      <c r="H4" s="63"/>
      <c r="I4" s="63"/>
      <c r="J4" s="64"/>
      <c r="K4" s="65"/>
      <c r="L4" s="63"/>
      <c r="M4" s="63"/>
      <c r="N4" s="63"/>
      <c r="O4" s="64"/>
      <c r="P4" s="65"/>
      <c r="Q4" s="63"/>
      <c r="R4" s="63"/>
      <c r="S4" s="63"/>
      <c r="T4" s="64"/>
      <c r="U4" s="82"/>
      <c r="V4" s="65"/>
      <c r="W4" s="91"/>
      <c r="X4" s="91"/>
      <c r="Y4" s="64"/>
      <c r="Z4" s="82"/>
      <c r="AA4" s="91"/>
      <c r="AB4" s="91"/>
      <c r="AC4" s="91"/>
      <c r="AD4" s="64"/>
      <c r="AE4" s="91"/>
      <c r="AF4" s="91"/>
      <c r="AG4" s="91"/>
      <c r="AH4" s="91"/>
      <c r="AI4" s="64"/>
      <c r="AJ4" s="91"/>
      <c r="AK4" s="91"/>
      <c r="AL4" s="91"/>
      <c r="AM4" s="91"/>
      <c r="AN4" s="64"/>
      <c r="AO4" s="91"/>
      <c r="AP4" s="91"/>
      <c r="AQ4" s="91"/>
      <c r="AR4" s="91"/>
      <c r="AS4" s="64"/>
      <c r="AT4" s="91"/>
      <c r="AU4" s="91"/>
      <c r="AV4" s="91"/>
      <c r="AW4" s="91"/>
      <c r="AX4" s="64"/>
      <c r="AY4" s="91"/>
      <c r="AZ4" s="91"/>
    </row>
    <row r="5" spans="2:55" s="3" customFormat="1">
      <c r="B5" s="22" t="s">
        <v>140</v>
      </c>
      <c r="C5" s="4" t="s">
        <v>72</v>
      </c>
      <c r="D5" s="12">
        <v>2656591</v>
      </c>
      <c r="E5" s="12">
        <v>4117342</v>
      </c>
      <c r="F5" s="5">
        <v>1942013</v>
      </c>
      <c r="G5" s="6">
        <v>1642646</v>
      </c>
      <c r="H5" s="6">
        <v>2692225</v>
      </c>
      <c r="I5" s="6">
        <v>3956293</v>
      </c>
      <c r="J5" s="12">
        <v>10233177</v>
      </c>
      <c r="K5" s="5">
        <v>6228989</v>
      </c>
      <c r="L5" s="6">
        <v>9302427</v>
      </c>
      <c r="M5" s="6">
        <v>12633103</v>
      </c>
      <c r="N5" s="6">
        <v>16684655</v>
      </c>
      <c r="O5" s="12">
        <v>44849174</v>
      </c>
      <c r="P5" s="5">
        <v>12674129</v>
      </c>
      <c r="Q5" s="6">
        <v>15944337</v>
      </c>
      <c r="R5" s="6">
        <v>22316356</v>
      </c>
      <c r="S5" s="6">
        <v>33690989</v>
      </c>
      <c r="T5" s="12">
        <v>84625811</v>
      </c>
      <c r="U5" s="80">
        <v>39192112</v>
      </c>
      <c r="V5" s="5">
        <v>28813828.189999864</v>
      </c>
      <c r="W5" s="76">
        <v>65848636.130000338</v>
      </c>
      <c r="X5" s="76">
        <v>37090725.119999975</v>
      </c>
      <c r="Y5" s="12">
        <v>170945301.44000018</v>
      </c>
      <c r="Z5" s="80">
        <v>58432050</v>
      </c>
      <c r="AA5" s="76">
        <v>37034430.08106412</v>
      </c>
      <c r="AB5" s="76">
        <v>31290779</v>
      </c>
      <c r="AC5" s="76">
        <v>35224509.91893588</v>
      </c>
      <c r="AD5" s="12">
        <v>161981769</v>
      </c>
      <c r="AE5" s="76">
        <v>-16021545</v>
      </c>
      <c r="AF5" s="76">
        <v>10048664</v>
      </c>
      <c r="AG5" s="76">
        <v>23204920</v>
      </c>
      <c r="AH5" s="76">
        <v>5229867</v>
      </c>
      <c r="AI5" s="12">
        <v>62704665</v>
      </c>
      <c r="AJ5" s="76">
        <v>-16021545</v>
      </c>
      <c r="AK5" s="76">
        <v>10048664</v>
      </c>
      <c r="AL5" s="76">
        <v>23204920</v>
      </c>
      <c r="AM5" s="76">
        <v>-184468</v>
      </c>
      <c r="AN5" s="12">
        <v>17047571</v>
      </c>
      <c r="AO5" s="76">
        <v>20719834</v>
      </c>
      <c r="AP5" s="76">
        <v>23266955</v>
      </c>
      <c r="AQ5" s="76">
        <v>13888093</v>
      </c>
      <c r="AR5" s="76">
        <v>16227067</v>
      </c>
      <c r="AS5" s="12">
        <v>74101949</v>
      </c>
      <c r="AT5" s="76">
        <v>30279537</v>
      </c>
      <c r="AU5" s="76">
        <v>22427397</v>
      </c>
      <c r="AV5" s="76">
        <v>19649167</v>
      </c>
      <c r="AW5" s="76">
        <v>13261412</v>
      </c>
      <c r="AX5" s="12">
        <v>85617513</v>
      </c>
      <c r="AY5" s="76">
        <v>15885715</v>
      </c>
      <c r="AZ5" s="76">
        <v>16659992</v>
      </c>
      <c r="BB5" s="141"/>
      <c r="BC5" s="141"/>
    </row>
    <row r="6" spans="2:55" s="3" customFormat="1">
      <c r="B6" s="22" t="s">
        <v>17</v>
      </c>
      <c r="C6" s="4" t="s">
        <v>112</v>
      </c>
      <c r="D6" s="12">
        <v>2855100</v>
      </c>
      <c r="E6" s="12">
        <v>-784294</v>
      </c>
      <c r="F6" s="5">
        <v>-326844</v>
      </c>
      <c r="G6" s="6">
        <v>-8685</v>
      </c>
      <c r="H6" s="6">
        <v>-756795</v>
      </c>
      <c r="I6" s="6">
        <v>-517057</v>
      </c>
      <c r="J6" s="12">
        <v>-1609381</v>
      </c>
      <c r="K6" s="5">
        <v>-1504724</v>
      </c>
      <c r="L6" s="6">
        <v>-742700</v>
      </c>
      <c r="M6" s="6">
        <v>-641523</v>
      </c>
      <c r="N6" s="6">
        <v>1100238</v>
      </c>
      <c r="O6" s="12">
        <v>-1788709</v>
      </c>
      <c r="P6" s="5">
        <v>-299245</v>
      </c>
      <c r="Q6" s="6">
        <v>-1588666</v>
      </c>
      <c r="R6" s="6">
        <v>-7196971</v>
      </c>
      <c r="S6" s="6">
        <v>670938</v>
      </c>
      <c r="T6" s="12">
        <v>-8413944</v>
      </c>
      <c r="U6" s="80">
        <v>-7735372.0647153817</v>
      </c>
      <c r="V6" s="5">
        <v>-6674686.4939948358</v>
      </c>
      <c r="W6" s="76">
        <v>2219782.5399999134</v>
      </c>
      <c r="X6" s="76">
        <v>49366068.0187103</v>
      </c>
      <c r="Y6" s="12">
        <v>37175792</v>
      </c>
      <c r="Z6" s="80">
        <v>5172418</v>
      </c>
      <c r="AA6" s="76">
        <v>22151607.34409561</v>
      </c>
      <c r="AB6" s="76">
        <v>16339291</v>
      </c>
      <c r="AC6" s="76">
        <v>12481029.65590439</v>
      </c>
      <c r="AD6" s="12">
        <v>56144346</v>
      </c>
      <c r="AE6" s="76">
        <v>26960630</v>
      </c>
      <c r="AF6" s="76">
        <v>20136484</v>
      </c>
      <c r="AG6" s="76">
        <v>14329242</v>
      </c>
      <c r="AH6" s="76">
        <v>33494940</v>
      </c>
      <c r="AI6" s="12">
        <v>94921296</v>
      </c>
      <c r="AJ6" s="76">
        <v>49202853</v>
      </c>
      <c r="AK6" s="76">
        <v>9272659</v>
      </c>
      <c r="AL6" s="76">
        <v>11372252</v>
      </c>
      <c r="AM6" s="76">
        <v>27985399</v>
      </c>
      <c r="AN6" s="12">
        <v>97833163</v>
      </c>
      <c r="AO6" s="76">
        <v>13803259</v>
      </c>
      <c r="AP6" s="76">
        <v>-1784954</v>
      </c>
      <c r="AQ6" s="76">
        <v>16397148</v>
      </c>
      <c r="AR6" s="76">
        <v>12627198</v>
      </c>
      <c r="AS6" s="12">
        <v>41042651</v>
      </c>
      <c r="AT6" s="76">
        <v>886086</v>
      </c>
      <c r="AU6" s="76">
        <v>6113305</v>
      </c>
      <c r="AV6" s="76">
        <v>8426286</v>
      </c>
      <c r="AW6" s="76">
        <v>5106092</v>
      </c>
      <c r="AX6" s="12">
        <v>20531769</v>
      </c>
      <c r="AY6" s="76">
        <v>4313352</v>
      </c>
      <c r="AZ6" s="76">
        <v>5830297</v>
      </c>
      <c r="BB6" s="141"/>
      <c r="BC6" s="141"/>
    </row>
    <row r="7" spans="2:55">
      <c r="B7" s="23" t="s">
        <v>18</v>
      </c>
      <c r="C7" s="7" t="s">
        <v>113</v>
      </c>
      <c r="D7" s="15">
        <v>578049</v>
      </c>
      <c r="E7" s="15">
        <v>533506</v>
      </c>
      <c r="F7" s="8">
        <v>151390</v>
      </c>
      <c r="G7" s="9">
        <v>139961</v>
      </c>
      <c r="H7" s="9">
        <v>147067</v>
      </c>
      <c r="I7" s="9">
        <v>139808</v>
      </c>
      <c r="J7" s="15">
        <v>578226</v>
      </c>
      <c r="K7" s="8">
        <v>178500</v>
      </c>
      <c r="L7" s="9">
        <v>114241</v>
      </c>
      <c r="M7" s="9">
        <v>208167</v>
      </c>
      <c r="N7" s="9">
        <v>196242</v>
      </c>
      <c r="O7" s="15">
        <v>697150</v>
      </c>
      <c r="P7" s="8">
        <v>186479</v>
      </c>
      <c r="Q7" s="9">
        <v>269535</v>
      </c>
      <c r="R7" s="9">
        <v>319760</v>
      </c>
      <c r="S7" s="9">
        <v>374468</v>
      </c>
      <c r="T7" s="15">
        <v>1150242</v>
      </c>
      <c r="U7" s="81">
        <v>693676</v>
      </c>
      <c r="V7" s="8">
        <v>737052.87999999989</v>
      </c>
      <c r="W7" s="75">
        <v>781665.82999999914</v>
      </c>
      <c r="X7" s="75">
        <v>873370.90000000084</v>
      </c>
      <c r="Y7" s="15">
        <v>3085765.61</v>
      </c>
      <c r="Z7" s="81">
        <v>941410</v>
      </c>
      <c r="AA7" s="75">
        <v>978451.92000000016</v>
      </c>
      <c r="AB7" s="75">
        <v>3304646</v>
      </c>
      <c r="AC7" s="75">
        <v>2762969.08</v>
      </c>
      <c r="AD7" s="15">
        <v>7987477</v>
      </c>
      <c r="AE7" s="75">
        <v>2788738</v>
      </c>
      <c r="AF7" s="75">
        <v>3967809</v>
      </c>
      <c r="AG7" s="75">
        <v>3741528</v>
      </c>
      <c r="AH7" s="75">
        <v>5977323</v>
      </c>
      <c r="AI7" s="15">
        <v>16475398</v>
      </c>
      <c r="AJ7" s="75">
        <v>5289007</v>
      </c>
      <c r="AK7" s="75">
        <v>5142514</v>
      </c>
      <c r="AL7" s="75">
        <v>4969493</v>
      </c>
      <c r="AM7" s="75">
        <v>4808603</v>
      </c>
      <c r="AN7" s="15">
        <v>20209617</v>
      </c>
      <c r="AO7" s="75">
        <v>4505560</v>
      </c>
      <c r="AP7" s="75">
        <v>4428755</v>
      </c>
      <c r="AQ7" s="75">
        <v>3953275</v>
      </c>
      <c r="AR7" s="75">
        <v>3873425</v>
      </c>
      <c r="AS7" s="15">
        <v>16761015</v>
      </c>
      <c r="AT7" s="75">
        <v>3173305</v>
      </c>
      <c r="AU7" s="75">
        <v>3113215</v>
      </c>
      <c r="AV7" s="75">
        <v>3280113</v>
      </c>
      <c r="AW7" s="75">
        <v>3226052</v>
      </c>
      <c r="AX7" s="15">
        <v>12792685</v>
      </c>
      <c r="AY7" s="75">
        <v>3168426</v>
      </c>
      <c r="AZ7" s="75">
        <v>3179452</v>
      </c>
      <c r="BB7" s="141"/>
      <c r="BC7" s="141"/>
    </row>
    <row r="8" spans="2:55">
      <c r="B8" s="23" t="s">
        <v>114</v>
      </c>
      <c r="C8" s="7" t="s">
        <v>117</v>
      </c>
      <c r="D8" s="15">
        <v>27313</v>
      </c>
      <c r="E8" s="15">
        <v>-33334</v>
      </c>
      <c r="F8" s="8">
        <v>15769</v>
      </c>
      <c r="G8" s="9">
        <v>-100379</v>
      </c>
      <c r="H8" s="9">
        <v>114267</v>
      </c>
      <c r="I8" s="9">
        <v>65944</v>
      </c>
      <c r="J8" s="15">
        <v>95601</v>
      </c>
      <c r="K8" s="8">
        <v>-95896</v>
      </c>
      <c r="L8" s="9">
        <v>-172635</v>
      </c>
      <c r="M8" s="9">
        <v>570463</v>
      </c>
      <c r="N8" s="9">
        <v>-314465</v>
      </c>
      <c r="O8" s="15">
        <v>-12533</v>
      </c>
      <c r="P8" s="8">
        <v>-136353</v>
      </c>
      <c r="Q8" s="9">
        <v>177122</v>
      </c>
      <c r="R8" s="9">
        <v>-147907</v>
      </c>
      <c r="S8" s="9">
        <v>214504</v>
      </c>
      <c r="T8" s="15">
        <v>107366</v>
      </c>
      <c r="U8" s="81">
        <v>-1163568</v>
      </c>
      <c r="V8" s="8">
        <v>990248.19</v>
      </c>
      <c r="W8" s="75">
        <v>-490384.56000000006</v>
      </c>
      <c r="X8" s="75">
        <v>689188.37000000011</v>
      </c>
      <c r="Y8" s="15">
        <v>25484</v>
      </c>
      <c r="Z8" s="81">
        <v>-1327070</v>
      </c>
      <c r="AA8" s="75">
        <v>834739.02999999991</v>
      </c>
      <c r="AB8" s="75">
        <v>-3760838</v>
      </c>
      <c r="AC8" s="75">
        <v>3926006.9699999997</v>
      </c>
      <c r="AD8" s="15">
        <v>-327162</v>
      </c>
      <c r="AE8" s="75">
        <v>5078373</v>
      </c>
      <c r="AF8" s="75">
        <v>-5420049</v>
      </c>
      <c r="AG8" s="75">
        <v>725300</v>
      </c>
      <c r="AH8" s="75">
        <v>-599703</v>
      </c>
      <c r="AI8" s="15">
        <v>-216079</v>
      </c>
      <c r="AJ8" s="75">
        <v>1067782</v>
      </c>
      <c r="AK8" s="75">
        <v>-1671953</v>
      </c>
      <c r="AL8" s="75">
        <v>1215177</v>
      </c>
      <c r="AM8" s="75">
        <v>-1999568</v>
      </c>
      <c r="AN8" s="15">
        <v>-1388562</v>
      </c>
      <c r="AO8" s="75">
        <v>683980</v>
      </c>
      <c r="AP8" s="75">
        <v>-1697929</v>
      </c>
      <c r="AQ8" s="75">
        <v>-707621</v>
      </c>
      <c r="AR8" s="75">
        <v>-32718</v>
      </c>
      <c r="AS8" s="15">
        <v>-1754288</v>
      </c>
      <c r="AT8" s="75">
        <v>-662809</v>
      </c>
      <c r="AU8" s="75">
        <v>1070611</v>
      </c>
      <c r="AV8" s="75">
        <v>979609</v>
      </c>
      <c r="AW8" s="75">
        <v>-581885</v>
      </c>
      <c r="AX8" s="15">
        <v>805526</v>
      </c>
      <c r="AY8" s="75">
        <v>261800</v>
      </c>
      <c r="AZ8" s="75">
        <v>-72126</v>
      </c>
      <c r="BB8" s="141"/>
      <c r="BC8" s="141"/>
    </row>
    <row r="9" spans="2:55">
      <c r="B9" s="23" t="s">
        <v>339</v>
      </c>
      <c r="C9" s="7" t="s">
        <v>340</v>
      </c>
      <c r="D9" s="15">
        <v>0</v>
      </c>
      <c r="E9" s="15">
        <v>0</v>
      </c>
      <c r="F9" s="8"/>
      <c r="G9" s="9"/>
      <c r="H9" s="9"/>
      <c r="I9" s="9"/>
      <c r="J9" s="15">
        <v>0</v>
      </c>
      <c r="K9" s="8"/>
      <c r="L9" s="9"/>
      <c r="M9" s="9"/>
      <c r="N9" s="9"/>
      <c r="O9" s="15">
        <v>0</v>
      </c>
      <c r="P9" s="8"/>
      <c r="Q9" s="9"/>
      <c r="R9" s="9"/>
      <c r="S9" s="9"/>
      <c r="T9" s="15">
        <v>0</v>
      </c>
      <c r="U9" s="81"/>
      <c r="V9" s="8"/>
      <c r="W9" s="75"/>
      <c r="X9" s="75"/>
      <c r="Y9" s="15">
        <v>0</v>
      </c>
      <c r="Z9" s="81"/>
      <c r="AA9" s="75"/>
      <c r="AB9" s="75"/>
      <c r="AC9" s="75"/>
      <c r="AD9" s="15">
        <v>0</v>
      </c>
      <c r="AE9" s="75"/>
      <c r="AF9" s="75"/>
      <c r="AG9" s="75"/>
      <c r="AH9" s="75"/>
      <c r="AI9" s="15">
        <v>0</v>
      </c>
      <c r="AJ9" s="75"/>
      <c r="AK9" s="75"/>
      <c r="AL9" s="75"/>
      <c r="AM9" s="75"/>
      <c r="AN9" s="15">
        <v>0</v>
      </c>
      <c r="AO9" s="75"/>
      <c r="AP9" s="75"/>
      <c r="AQ9" s="75"/>
      <c r="AR9" s="75"/>
      <c r="AS9" s="15">
        <v>0</v>
      </c>
      <c r="AT9" s="75"/>
      <c r="AU9" s="75"/>
      <c r="AV9" s="75"/>
      <c r="AW9" s="75"/>
      <c r="AX9" s="15">
        <v>0</v>
      </c>
      <c r="AY9" s="75">
        <v>0</v>
      </c>
      <c r="AZ9" s="75">
        <v>1131240</v>
      </c>
      <c r="BB9" s="141"/>
      <c r="BC9" s="141"/>
    </row>
    <row r="10" spans="2:55">
      <c r="B10" s="23" t="s">
        <v>275</v>
      </c>
      <c r="C10" s="7" t="s">
        <v>271</v>
      </c>
      <c r="D10" s="15">
        <v>0</v>
      </c>
      <c r="E10" s="15">
        <v>0</v>
      </c>
      <c r="F10" s="8">
        <v>0</v>
      </c>
      <c r="G10" s="9">
        <v>0</v>
      </c>
      <c r="H10" s="9">
        <v>0</v>
      </c>
      <c r="I10" s="9">
        <v>0</v>
      </c>
      <c r="J10" s="15">
        <v>0</v>
      </c>
      <c r="K10" s="8">
        <v>0</v>
      </c>
      <c r="L10" s="9"/>
      <c r="M10" s="9"/>
      <c r="N10" s="9"/>
      <c r="O10" s="15"/>
      <c r="P10" s="8"/>
      <c r="Q10" s="9"/>
      <c r="R10" s="9"/>
      <c r="S10" s="9"/>
      <c r="T10" s="15"/>
      <c r="U10" s="81">
        <v>55338</v>
      </c>
      <c r="V10" s="8">
        <v>54003</v>
      </c>
      <c r="W10" s="75">
        <v>57684</v>
      </c>
      <c r="X10" s="75">
        <v>66255</v>
      </c>
      <c r="Y10" s="15">
        <v>233280</v>
      </c>
      <c r="Z10" s="81">
        <v>64482</v>
      </c>
      <c r="AA10" s="75">
        <v>62692</v>
      </c>
      <c r="AB10" s="75">
        <v>60887</v>
      </c>
      <c r="AC10" s="75">
        <v>83614</v>
      </c>
      <c r="AD10" s="15">
        <v>271675</v>
      </c>
      <c r="AE10" s="75">
        <v>87973</v>
      </c>
      <c r="AF10" s="75">
        <v>75892</v>
      </c>
      <c r="AG10" s="75">
        <v>72110</v>
      </c>
      <c r="AH10" s="75">
        <v>73303</v>
      </c>
      <c r="AI10" s="15">
        <v>309278</v>
      </c>
      <c r="AJ10" s="75">
        <v>66497</v>
      </c>
      <c r="AK10" s="75">
        <v>51679</v>
      </c>
      <c r="AL10" s="75">
        <v>36615</v>
      </c>
      <c r="AM10" s="75">
        <v>37611</v>
      </c>
      <c r="AN10" s="15">
        <v>192402</v>
      </c>
      <c r="AO10" s="75">
        <v>175332</v>
      </c>
      <c r="AP10" s="75">
        <v>168523</v>
      </c>
      <c r="AQ10" s="75">
        <v>150162</v>
      </c>
      <c r="AR10" s="75">
        <v>142676</v>
      </c>
      <c r="AS10" s="15">
        <v>636693</v>
      </c>
      <c r="AT10" s="75">
        <v>130185</v>
      </c>
      <c r="AU10" s="75">
        <v>121895</v>
      </c>
      <c r="AV10" s="75">
        <v>126446</v>
      </c>
      <c r="AW10" s="75">
        <v>109963</v>
      </c>
      <c r="AX10" s="15">
        <v>488489</v>
      </c>
      <c r="AY10" s="75">
        <v>95125</v>
      </c>
      <c r="AZ10" s="75">
        <v>83776</v>
      </c>
      <c r="BB10" s="141"/>
      <c r="BC10" s="141"/>
    </row>
    <row r="11" spans="2:55">
      <c r="B11" s="23" t="s">
        <v>276</v>
      </c>
      <c r="C11" s="7" t="s">
        <v>321</v>
      </c>
      <c r="D11" s="15">
        <v>0</v>
      </c>
      <c r="E11" s="15">
        <v>0</v>
      </c>
      <c r="F11" s="8">
        <v>0</v>
      </c>
      <c r="G11" s="9">
        <v>0</v>
      </c>
      <c r="H11" s="9">
        <v>0</v>
      </c>
      <c r="I11" s="9">
        <v>0</v>
      </c>
      <c r="J11" s="15">
        <v>0</v>
      </c>
      <c r="K11" s="8">
        <v>0</v>
      </c>
      <c r="L11" s="9">
        <v>0</v>
      </c>
      <c r="M11" s="9">
        <v>0</v>
      </c>
      <c r="N11" s="9">
        <v>0</v>
      </c>
      <c r="O11" s="15">
        <v>0</v>
      </c>
      <c r="P11" s="8">
        <v>0</v>
      </c>
      <c r="Q11" s="9">
        <v>0</v>
      </c>
      <c r="R11" s="9">
        <v>0</v>
      </c>
      <c r="S11" s="9">
        <v>0</v>
      </c>
      <c r="T11" s="15">
        <v>0</v>
      </c>
      <c r="U11" s="81">
        <v>0</v>
      </c>
      <c r="V11" s="8">
        <v>0</v>
      </c>
      <c r="W11" s="75">
        <v>0</v>
      </c>
      <c r="X11" s="75">
        <v>0</v>
      </c>
      <c r="Y11" s="15">
        <v>0</v>
      </c>
      <c r="Z11" s="81">
        <v>0</v>
      </c>
      <c r="AA11" s="75">
        <v>0</v>
      </c>
      <c r="AB11" s="75">
        <v>0</v>
      </c>
      <c r="AC11" s="75">
        <v>0</v>
      </c>
      <c r="AD11" s="15">
        <v>0</v>
      </c>
      <c r="AE11" s="75">
        <v>0</v>
      </c>
      <c r="AF11" s="75">
        <v>0</v>
      </c>
      <c r="AG11" s="75">
        <v>0</v>
      </c>
      <c r="AH11" s="75">
        <v>0</v>
      </c>
      <c r="AI11" s="15">
        <v>0</v>
      </c>
      <c r="AJ11" s="75">
        <v>0</v>
      </c>
      <c r="AK11" s="75">
        <v>0</v>
      </c>
      <c r="AL11" s="75">
        <v>0</v>
      </c>
      <c r="AM11" s="75">
        <v>993864</v>
      </c>
      <c r="AN11" s="15">
        <v>993864</v>
      </c>
      <c r="AO11" s="75">
        <v>1643766</v>
      </c>
      <c r="AP11" s="75">
        <v>-2904294</v>
      </c>
      <c r="AQ11" s="75">
        <v>214595</v>
      </c>
      <c r="AR11" s="75">
        <v>200750</v>
      </c>
      <c r="AS11" s="15">
        <v>-845183</v>
      </c>
      <c r="AT11" s="75">
        <v>398964</v>
      </c>
      <c r="AU11" s="75">
        <v>-1289534</v>
      </c>
      <c r="AV11" s="75">
        <v>3295</v>
      </c>
      <c r="AW11" s="75">
        <v>229107</v>
      </c>
      <c r="AX11" s="15">
        <v>-658168</v>
      </c>
      <c r="AY11" s="75">
        <v>141657</v>
      </c>
      <c r="AZ11" s="75">
        <v>-443863</v>
      </c>
      <c r="BB11" s="141"/>
      <c r="BC11" s="141"/>
    </row>
    <row r="12" spans="2:55">
      <c r="B12" s="23" t="s">
        <v>274</v>
      </c>
      <c r="C12" s="7" t="s">
        <v>230</v>
      </c>
      <c r="D12" s="15">
        <v>0</v>
      </c>
      <c r="E12" s="15">
        <v>0</v>
      </c>
      <c r="F12" s="8">
        <v>0</v>
      </c>
      <c r="G12" s="9">
        <v>0</v>
      </c>
      <c r="H12" s="9">
        <v>0</v>
      </c>
      <c r="I12" s="9">
        <v>0</v>
      </c>
      <c r="J12" s="15">
        <v>0</v>
      </c>
      <c r="K12" s="8">
        <v>0</v>
      </c>
      <c r="L12" s="9">
        <v>0</v>
      </c>
      <c r="M12" s="9">
        <v>0</v>
      </c>
      <c r="N12" s="9">
        <v>0</v>
      </c>
      <c r="O12" s="15">
        <v>0</v>
      </c>
      <c r="P12" s="8">
        <v>0</v>
      </c>
      <c r="Q12" s="9">
        <v>0</v>
      </c>
      <c r="R12" s="9">
        <v>0</v>
      </c>
      <c r="S12" s="9">
        <v>0</v>
      </c>
      <c r="T12" s="15">
        <v>0</v>
      </c>
      <c r="U12" s="81">
        <v>0</v>
      </c>
      <c r="V12" s="8">
        <v>0</v>
      </c>
      <c r="W12" s="75">
        <v>0</v>
      </c>
      <c r="X12" s="75">
        <v>0</v>
      </c>
      <c r="Y12" s="15">
        <v>0</v>
      </c>
      <c r="Z12" s="81">
        <v>0</v>
      </c>
      <c r="AA12" s="75">
        <v>0</v>
      </c>
      <c r="AB12" s="75">
        <v>0</v>
      </c>
      <c r="AC12" s="75">
        <v>0</v>
      </c>
      <c r="AD12" s="15">
        <v>0</v>
      </c>
      <c r="AE12" s="75">
        <v>0</v>
      </c>
      <c r="AF12" s="75">
        <v>2885945</v>
      </c>
      <c r="AG12" s="75">
        <v>1787825</v>
      </c>
      <c r="AH12" s="75">
        <v>1279875</v>
      </c>
      <c r="AI12" s="15">
        <v>5953645</v>
      </c>
      <c r="AJ12" s="75">
        <v>1297786</v>
      </c>
      <c r="AK12" s="75">
        <v>1263533</v>
      </c>
      <c r="AL12" s="75">
        <v>1347575</v>
      </c>
      <c r="AM12" s="75">
        <v>1294153</v>
      </c>
      <c r="AN12" s="15">
        <v>5203047</v>
      </c>
      <c r="AO12" s="75">
        <v>549815</v>
      </c>
      <c r="AP12" s="75">
        <v>564014</v>
      </c>
      <c r="AQ12" s="75">
        <v>572423</v>
      </c>
      <c r="AR12" s="75">
        <v>584723</v>
      </c>
      <c r="AS12" s="15">
        <v>2270975</v>
      </c>
      <c r="AT12" s="75">
        <v>266338</v>
      </c>
      <c r="AU12" s="75">
        <v>274463</v>
      </c>
      <c r="AV12" s="75">
        <v>281385</v>
      </c>
      <c r="AW12" s="75">
        <v>283402</v>
      </c>
      <c r="AX12" s="15">
        <v>1105588</v>
      </c>
      <c r="AY12" s="75">
        <v>0</v>
      </c>
      <c r="AZ12" s="75">
        <v>0</v>
      </c>
      <c r="BB12" s="141"/>
      <c r="BC12" s="141"/>
    </row>
    <row r="13" spans="2:55" ht="15" hidden="1" customHeight="1">
      <c r="B13" s="23" t="s">
        <v>199</v>
      </c>
      <c r="C13" s="7" t="s">
        <v>200</v>
      </c>
      <c r="D13" s="15">
        <v>0</v>
      </c>
      <c r="E13" s="15">
        <v>0</v>
      </c>
      <c r="F13" s="8">
        <v>0</v>
      </c>
      <c r="G13" s="9">
        <v>0</v>
      </c>
      <c r="H13" s="9">
        <v>0</v>
      </c>
      <c r="I13" s="9">
        <v>0</v>
      </c>
      <c r="J13" s="15">
        <v>0</v>
      </c>
      <c r="K13" s="8">
        <v>0</v>
      </c>
      <c r="L13" s="9">
        <v>0</v>
      </c>
      <c r="M13" s="9">
        <v>0</v>
      </c>
      <c r="N13" s="9">
        <v>0</v>
      </c>
      <c r="O13" s="15">
        <v>0</v>
      </c>
      <c r="P13" s="8">
        <v>0</v>
      </c>
      <c r="Q13" s="9">
        <v>0</v>
      </c>
      <c r="R13" s="9">
        <v>0</v>
      </c>
      <c r="S13" s="9">
        <v>0</v>
      </c>
      <c r="T13" s="15">
        <v>0</v>
      </c>
      <c r="U13" s="81">
        <v>0</v>
      </c>
      <c r="V13" s="8">
        <v>0</v>
      </c>
      <c r="W13" s="75">
        <v>0</v>
      </c>
      <c r="X13" s="75">
        <v>0</v>
      </c>
      <c r="Y13" s="15">
        <v>0</v>
      </c>
      <c r="Z13" s="81">
        <v>0</v>
      </c>
      <c r="AA13" s="75">
        <v>0</v>
      </c>
      <c r="AB13" s="75">
        <v>0</v>
      </c>
      <c r="AC13" s="75">
        <v>0</v>
      </c>
      <c r="AD13" s="15">
        <v>0</v>
      </c>
      <c r="AE13" s="75">
        <v>0</v>
      </c>
      <c r="AF13" s="75">
        <v>0</v>
      </c>
      <c r="AG13" s="75">
        <v>0</v>
      </c>
      <c r="AH13" s="75">
        <v>0</v>
      </c>
      <c r="AI13" s="15"/>
      <c r="AJ13" s="75"/>
      <c r="AK13" s="75"/>
      <c r="AL13" s="75">
        <v>0</v>
      </c>
      <c r="AM13" s="75"/>
      <c r="AN13" s="15"/>
      <c r="AO13" s="75"/>
      <c r="AP13" s="75">
        <v>0</v>
      </c>
      <c r="AQ13" s="75">
        <v>0</v>
      </c>
      <c r="AR13" s="75"/>
      <c r="AS13" s="15"/>
      <c r="AT13" s="75"/>
      <c r="AU13" s="75">
        <v>0</v>
      </c>
      <c r="AV13" s="75">
        <v>0</v>
      </c>
      <c r="AW13" s="75">
        <v>0</v>
      </c>
      <c r="AX13" s="15"/>
      <c r="AY13" s="75"/>
      <c r="AZ13" s="75">
        <v>0</v>
      </c>
      <c r="BB13" s="141"/>
      <c r="BC13" s="141"/>
    </row>
    <row r="14" spans="2:55" hidden="1">
      <c r="B14" s="23" t="s">
        <v>188</v>
      </c>
      <c r="C14" s="7" t="s">
        <v>189</v>
      </c>
      <c r="D14" s="15">
        <v>0</v>
      </c>
      <c r="E14" s="15">
        <v>0</v>
      </c>
      <c r="F14" s="8">
        <v>0</v>
      </c>
      <c r="G14" s="9">
        <v>0</v>
      </c>
      <c r="H14" s="9">
        <v>0</v>
      </c>
      <c r="I14" s="9">
        <v>0</v>
      </c>
      <c r="J14" s="15">
        <v>0</v>
      </c>
      <c r="K14" s="8">
        <v>0</v>
      </c>
      <c r="L14" s="9">
        <v>0</v>
      </c>
      <c r="M14" s="9">
        <v>0</v>
      </c>
      <c r="N14" s="9">
        <v>0</v>
      </c>
      <c r="O14" s="15">
        <v>0</v>
      </c>
      <c r="P14" s="8">
        <v>0</v>
      </c>
      <c r="Q14" s="9">
        <v>0</v>
      </c>
      <c r="R14" s="9">
        <v>0</v>
      </c>
      <c r="S14" s="9">
        <v>0</v>
      </c>
      <c r="T14" s="15">
        <v>0</v>
      </c>
      <c r="U14" s="81">
        <v>395445.70528461901</v>
      </c>
      <c r="V14" s="8">
        <v>-123081.52047852357</v>
      </c>
      <c r="W14" s="75">
        <v>113029.37243523105</v>
      </c>
      <c r="X14" s="75">
        <v>145886.37082068651</v>
      </c>
      <c r="Y14" s="15">
        <v>531279.928062013</v>
      </c>
      <c r="Z14" s="81">
        <v>0</v>
      </c>
      <c r="AA14" s="75">
        <v>0</v>
      </c>
      <c r="AB14" s="75">
        <v>0</v>
      </c>
      <c r="AC14" s="75">
        <v>0</v>
      </c>
      <c r="AD14" s="15">
        <v>0</v>
      </c>
      <c r="AE14" s="75">
        <v>0</v>
      </c>
      <c r="AF14" s="75">
        <v>0</v>
      </c>
      <c r="AG14" s="75">
        <v>0</v>
      </c>
      <c r="AH14" s="75">
        <v>0</v>
      </c>
      <c r="AI14" s="15">
        <v>0</v>
      </c>
      <c r="AJ14" s="75">
        <v>0</v>
      </c>
      <c r="AK14" s="75">
        <v>0</v>
      </c>
      <c r="AL14" s="75">
        <v>0</v>
      </c>
      <c r="AM14" s="75">
        <v>0</v>
      </c>
      <c r="AN14" s="15">
        <v>0</v>
      </c>
      <c r="AO14" s="75">
        <v>0</v>
      </c>
      <c r="AP14" s="75">
        <v>0</v>
      </c>
      <c r="AQ14" s="75">
        <v>0</v>
      </c>
      <c r="AR14" s="75">
        <v>0</v>
      </c>
      <c r="AS14" s="15">
        <v>0</v>
      </c>
      <c r="AT14" s="75">
        <v>0</v>
      </c>
      <c r="AU14" s="75">
        <v>0</v>
      </c>
      <c r="AV14" s="75">
        <v>0</v>
      </c>
      <c r="AW14" s="75">
        <v>0</v>
      </c>
      <c r="AX14" s="15"/>
      <c r="AY14" s="75"/>
      <c r="AZ14" s="75">
        <v>0</v>
      </c>
      <c r="BB14" s="141"/>
      <c r="BC14" s="141"/>
    </row>
    <row r="15" spans="2:55" ht="22.5" hidden="1">
      <c r="B15" s="23" t="s">
        <v>155</v>
      </c>
      <c r="C15" s="7" t="s">
        <v>116</v>
      </c>
      <c r="D15" s="15">
        <v>12762</v>
      </c>
      <c r="E15" s="15">
        <v>10721</v>
      </c>
      <c r="F15" s="8">
        <v>0</v>
      </c>
      <c r="G15" s="9">
        <v>17590</v>
      </c>
      <c r="H15" s="9">
        <v>8795</v>
      </c>
      <c r="I15" s="9">
        <v>8795</v>
      </c>
      <c r="J15" s="15">
        <v>35180</v>
      </c>
      <c r="K15" s="8">
        <v>10355</v>
      </c>
      <c r="L15" s="9">
        <v>54961</v>
      </c>
      <c r="M15" s="9">
        <v>-46643</v>
      </c>
      <c r="N15" s="9">
        <v>1268051</v>
      </c>
      <c r="O15" s="15">
        <v>1286724</v>
      </c>
      <c r="P15" s="8">
        <v>18861</v>
      </c>
      <c r="Q15" s="9">
        <v>6112</v>
      </c>
      <c r="R15" s="9">
        <v>456549</v>
      </c>
      <c r="S15" s="9">
        <v>378705</v>
      </c>
      <c r="T15" s="15">
        <v>860227</v>
      </c>
      <c r="U15" s="81">
        <v>89050</v>
      </c>
      <c r="V15" s="8">
        <v>749577.31999999983</v>
      </c>
      <c r="W15" s="75">
        <v>578260.08000000007</v>
      </c>
      <c r="X15" s="75">
        <v>-1416887.4</v>
      </c>
      <c r="Y15" s="15">
        <v>0</v>
      </c>
      <c r="Z15" s="81">
        <v>0</v>
      </c>
      <c r="AA15" s="75">
        <v>0</v>
      </c>
      <c r="AB15" s="75">
        <v>0</v>
      </c>
      <c r="AC15" s="75">
        <v>0</v>
      </c>
      <c r="AD15" s="15">
        <v>0</v>
      </c>
      <c r="AE15" s="75">
        <v>0</v>
      </c>
      <c r="AF15" s="75">
        <v>0</v>
      </c>
      <c r="AG15" s="75">
        <v>0</v>
      </c>
      <c r="AH15" s="75">
        <v>0</v>
      </c>
      <c r="AI15" s="15">
        <v>0</v>
      </c>
      <c r="AJ15" s="75">
        <v>0</v>
      </c>
      <c r="AK15" s="75">
        <v>0</v>
      </c>
      <c r="AL15" s="75">
        <v>0</v>
      </c>
      <c r="AM15" s="75">
        <v>0</v>
      </c>
      <c r="AN15" s="15">
        <v>0</v>
      </c>
      <c r="AO15" s="75">
        <v>0</v>
      </c>
      <c r="AP15" s="75">
        <v>0</v>
      </c>
      <c r="AQ15" s="75">
        <v>0</v>
      </c>
      <c r="AR15" s="75">
        <v>0</v>
      </c>
      <c r="AS15" s="15">
        <v>0</v>
      </c>
      <c r="AT15" s="75">
        <v>0</v>
      </c>
      <c r="AU15" s="75">
        <v>0</v>
      </c>
      <c r="AV15" s="75">
        <v>0</v>
      </c>
      <c r="AW15" s="75">
        <v>0</v>
      </c>
      <c r="AX15" s="15"/>
      <c r="AY15" s="75"/>
      <c r="AZ15" s="75">
        <v>0</v>
      </c>
      <c r="BB15" s="141"/>
      <c r="BC15" s="141"/>
    </row>
    <row r="16" spans="2:55">
      <c r="B16" s="23" t="s">
        <v>19</v>
      </c>
      <c r="C16" s="7" t="s">
        <v>115</v>
      </c>
      <c r="D16" s="15">
        <v>-427077</v>
      </c>
      <c r="E16" s="15">
        <v>-163747</v>
      </c>
      <c r="F16" s="8">
        <v>-424780</v>
      </c>
      <c r="G16" s="9">
        <v>-9678</v>
      </c>
      <c r="H16" s="9">
        <v>-1306738</v>
      </c>
      <c r="I16" s="9">
        <v>-1008560</v>
      </c>
      <c r="J16" s="15">
        <v>-2749756</v>
      </c>
      <c r="K16" s="8">
        <v>-2124658</v>
      </c>
      <c r="L16" s="9">
        <v>-1828115</v>
      </c>
      <c r="M16" s="9">
        <v>-3558455</v>
      </c>
      <c r="N16" s="9">
        <v>1971544</v>
      </c>
      <c r="O16" s="15">
        <v>-5539684</v>
      </c>
      <c r="P16" s="8">
        <v>-7642645</v>
      </c>
      <c r="Q16" s="9">
        <v>503448</v>
      </c>
      <c r="R16" s="9">
        <v>-8998626</v>
      </c>
      <c r="S16" s="9">
        <v>2523049</v>
      </c>
      <c r="T16" s="15">
        <v>-13614774</v>
      </c>
      <c r="U16" s="81">
        <v>-14179099</v>
      </c>
      <c r="V16" s="8">
        <v>-28597336.170000032</v>
      </c>
      <c r="W16" s="75">
        <v>-2106974.7499999702</v>
      </c>
      <c r="X16" s="75">
        <v>14648002.02</v>
      </c>
      <c r="Y16" s="15">
        <v>-30235407.900000002</v>
      </c>
      <c r="Z16" s="81">
        <v>-13384480</v>
      </c>
      <c r="AA16" s="75">
        <v>12859669.279999994</v>
      </c>
      <c r="AB16" s="75">
        <v>5066068</v>
      </c>
      <c r="AC16" s="75">
        <v>-7873961.2799999937</v>
      </c>
      <c r="AD16" s="15">
        <v>-3332704</v>
      </c>
      <c r="AE16" s="75">
        <v>4225193</v>
      </c>
      <c r="AF16" s="75">
        <v>8260131</v>
      </c>
      <c r="AG16" s="75">
        <v>-3191086</v>
      </c>
      <c r="AH16" s="75">
        <v>-4403849</v>
      </c>
      <c r="AI16" s="15">
        <v>4890389</v>
      </c>
      <c r="AJ16" s="75">
        <v>-3546014</v>
      </c>
      <c r="AK16" s="75">
        <v>9973587</v>
      </c>
      <c r="AL16" s="75">
        <v>-3792455</v>
      </c>
      <c r="AM16" s="75">
        <v>-2194091</v>
      </c>
      <c r="AN16" s="15">
        <v>441027</v>
      </c>
      <c r="AO16" s="75">
        <v>2604778</v>
      </c>
      <c r="AP16" s="75">
        <v>3794153</v>
      </c>
      <c r="AQ16" s="75">
        <v>-1040087</v>
      </c>
      <c r="AR16" s="75">
        <v>827775</v>
      </c>
      <c r="AS16" s="15">
        <v>6186619</v>
      </c>
      <c r="AT16" s="75">
        <v>2779951</v>
      </c>
      <c r="AU16" s="75">
        <v>4297926</v>
      </c>
      <c r="AV16" s="75">
        <v>278623</v>
      </c>
      <c r="AW16" s="75">
        <v>-4848386</v>
      </c>
      <c r="AX16" s="15">
        <v>2508114</v>
      </c>
      <c r="AY16" s="75">
        <v>-1461940</v>
      </c>
      <c r="AZ16" s="75">
        <v>3299362</v>
      </c>
      <c r="BB16" s="141"/>
      <c r="BC16" s="141"/>
    </row>
    <row r="17" spans="2:55" ht="22.5" hidden="1">
      <c r="B17" s="23" t="s">
        <v>20</v>
      </c>
      <c r="C17" s="23" t="s">
        <v>118</v>
      </c>
      <c r="D17" s="15">
        <v>1411817</v>
      </c>
      <c r="E17" s="15">
        <v>-1133351</v>
      </c>
      <c r="F17" s="8">
        <v>-77910</v>
      </c>
      <c r="G17" s="9">
        <v>-35174</v>
      </c>
      <c r="H17" s="9">
        <v>297065</v>
      </c>
      <c r="I17" s="9">
        <v>308129</v>
      </c>
      <c r="J17" s="15">
        <v>492110</v>
      </c>
      <c r="K17" s="8">
        <v>502749</v>
      </c>
      <c r="L17" s="9">
        <v>1084924</v>
      </c>
      <c r="M17" s="9">
        <v>2199574</v>
      </c>
      <c r="N17" s="9">
        <v>-2304639</v>
      </c>
      <c r="O17" s="15">
        <v>1482608</v>
      </c>
      <c r="P17" s="8">
        <v>7242796</v>
      </c>
      <c r="Q17" s="9">
        <v>-2704602</v>
      </c>
      <c r="R17" s="9">
        <v>1397464</v>
      </c>
      <c r="S17" s="9">
        <v>-3924707</v>
      </c>
      <c r="T17" s="15">
        <v>2010951</v>
      </c>
      <c r="U17" s="81">
        <v>5565405.2299999977</v>
      </c>
      <c r="V17" s="8">
        <v>13370858.790000003</v>
      </c>
      <c r="W17" s="75">
        <v>-2358070.5099999979</v>
      </c>
      <c r="X17" s="75">
        <v>-16578193.510000002</v>
      </c>
      <c r="Y17" s="15">
        <v>0</v>
      </c>
      <c r="Z17" s="75">
        <v>0</v>
      </c>
      <c r="AA17" s="75">
        <v>0</v>
      </c>
      <c r="AB17" s="75">
        <v>0</v>
      </c>
      <c r="AC17" s="75">
        <v>0</v>
      </c>
      <c r="AD17" s="15">
        <v>0</v>
      </c>
      <c r="AE17" s="75">
        <v>0</v>
      </c>
      <c r="AF17" s="75">
        <v>0</v>
      </c>
      <c r="AG17" s="75">
        <v>0</v>
      </c>
      <c r="AH17" s="75">
        <v>0</v>
      </c>
      <c r="AI17" s="15">
        <v>0</v>
      </c>
      <c r="AJ17" s="75">
        <v>0</v>
      </c>
      <c r="AK17" s="75">
        <v>0</v>
      </c>
      <c r="AL17" s="75">
        <v>0</v>
      </c>
      <c r="AM17" s="75">
        <v>0</v>
      </c>
      <c r="AN17" s="15">
        <v>0</v>
      </c>
      <c r="AO17" s="75">
        <v>0</v>
      </c>
      <c r="AP17" s="75">
        <v>0</v>
      </c>
      <c r="AQ17" s="75">
        <v>0</v>
      </c>
      <c r="AR17" s="75">
        <v>0</v>
      </c>
      <c r="AS17" s="15">
        <v>0</v>
      </c>
      <c r="AT17" s="75">
        <v>0</v>
      </c>
      <c r="AU17" s="75">
        <v>0</v>
      </c>
      <c r="AV17" s="75">
        <v>0</v>
      </c>
      <c r="AW17" s="75">
        <v>0</v>
      </c>
      <c r="AX17" s="15"/>
      <c r="AY17" s="75"/>
      <c r="AZ17" s="75">
        <v>0</v>
      </c>
      <c r="BB17" s="141"/>
      <c r="BC17" s="141"/>
    </row>
    <row r="18" spans="2:55" ht="22.5">
      <c r="B18" s="23" t="s">
        <v>207</v>
      </c>
      <c r="C18" s="23" t="s">
        <v>208</v>
      </c>
      <c r="D18" s="15">
        <v>0</v>
      </c>
      <c r="E18" s="15">
        <v>0</v>
      </c>
      <c r="F18" s="8">
        <v>0</v>
      </c>
      <c r="G18" s="9">
        <v>0</v>
      </c>
      <c r="H18" s="9">
        <v>0</v>
      </c>
      <c r="I18" s="9">
        <v>0</v>
      </c>
      <c r="J18" s="15">
        <v>0</v>
      </c>
      <c r="K18" s="8">
        <v>0</v>
      </c>
      <c r="L18" s="9">
        <v>0</v>
      </c>
      <c r="M18" s="9">
        <v>0</v>
      </c>
      <c r="N18" s="9">
        <v>0</v>
      </c>
      <c r="O18" s="15">
        <v>0</v>
      </c>
      <c r="P18" s="8">
        <v>0</v>
      </c>
      <c r="Q18" s="9">
        <v>0</v>
      </c>
      <c r="R18" s="9">
        <v>0</v>
      </c>
      <c r="S18" s="9">
        <v>0</v>
      </c>
      <c r="T18" s="15">
        <v>0</v>
      </c>
      <c r="U18" s="81">
        <v>0</v>
      </c>
      <c r="V18" s="8">
        <v>0</v>
      </c>
      <c r="W18" s="75">
        <v>0</v>
      </c>
      <c r="X18" s="75">
        <v>9296234.6099999994</v>
      </c>
      <c r="Y18" s="15">
        <v>9296234.6099999994</v>
      </c>
      <c r="Z18" s="75">
        <v>11167863</v>
      </c>
      <c r="AA18" s="75">
        <v>-244866.91590438783</v>
      </c>
      <c r="AB18" s="75">
        <v>-2700439</v>
      </c>
      <c r="AC18" s="75">
        <v>-11392602.084095612</v>
      </c>
      <c r="AD18" s="15">
        <v>-3170045</v>
      </c>
      <c r="AE18" s="75">
        <v>7629172</v>
      </c>
      <c r="AF18" s="75">
        <v>1894466</v>
      </c>
      <c r="AG18" s="75">
        <v>866448</v>
      </c>
      <c r="AH18" s="75">
        <v>4833464</v>
      </c>
      <c r="AI18" s="15">
        <v>15223550</v>
      </c>
      <c r="AJ18" s="75">
        <v>7128028</v>
      </c>
      <c r="AK18" s="75">
        <v>-8974626</v>
      </c>
      <c r="AL18" s="75">
        <v>3384670</v>
      </c>
      <c r="AM18" s="75">
        <v>-25558923</v>
      </c>
      <c r="AN18" s="15">
        <v>-24020851</v>
      </c>
      <c r="AO18" s="75">
        <v>-43910</v>
      </c>
      <c r="AP18" s="75">
        <v>-5718734</v>
      </c>
      <c r="AQ18" s="75">
        <v>6455088</v>
      </c>
      <c r="AR18" s="75">
        <v>726486</v>
      </c>
      <c r="AS18" s="15">
        <v>1418930</v>
      </c>
      <c r="AT18" s="75">
        <v>-1960079</v>
      </c>
      <c r="AU18" s="75">
        <v>-1291228</v>
      </c>
      <c r="AV18" s="75">
        <v>6524065</v>
      </c>
      <c r="AW18" s="75">
        <v>3248747</v>
      </c>
      <c r="AX18" s="15">
        <v>6521505</v>
      </c>
      <c r="AY18" s="75">
        <v>990110</v>
      </c>
      <c r="AZ18" s="75">
        <v>-3054447</v>
      </c>
      <c r="BB18" s="141"/>
      <c r="BC18" s="141"/>
    </row>
    <row r="19" spans="2:55" ht="22.5" hidden="1">
      <c r="B19" s="23" t="s">
        <v>21</v>
      </c>
      <c r="C19" s="7" t="s">
        <v>119</v>
      </c>
      <c r="D19" s="15">
        <v>-33900</v>
      </c>
      <c r="E19" s="15">
        <v>1908</v>
      </c>
      <c r="F19" s="8">
        <v>-2655</v>
      </c>
      <c r="G19" s="9">
        <v>-32342</v>
      </c>
      <c r="H19" s="9">
        <v>-28594</v>
      </c>
      <c r="I19" s="9">
        <v>-43464</v>
      </c>
      <c r="J19" s="15">
        <v>-107055</v>
      </c>
      <c r="K19" s="8">
        <v>20671</v>
      </c>
      <c r="L19" s="9">
        <v>-88994</v>
      </c>
      <c r="M19" s="9">
        <v>-97595</v>
      </c>
      <c r="N19" s="9">
        <v>-307428</v>
      </c>
      <c r="O19" s="15">
        <v>-473346</v>
      </c>
      <c r="P19" s="8">
        <v>-192430</v>
      </c>
      <c r="Q19" s="9">
        <v>-122153</v>
      </c>
      <c r="R19" s="9">
        <v>-462320</v>
      </c>
      <c r="S19" s="9">
        <v>-163266</v>
      </c>
      <c r="T19" s="15">
        <v>-940169</v>
      </c>
      <c r="U19" s="81">
        <v>40099</v>
      </c>
      <c r="V19" s="8">
        <v>-725619.19000000018</v>
      </c>
      <c r="W19" s="75">
        <v>-1201501.6199999996</v>
      </c>
      <c r="X19" s="75">
        <v>35287051.509999998</v>
      </c>
      <c r="Y19" s="15">
        <v>33400029.699999999</v>
      </c>
      <c r="Z19" s="75">
        <v>0</v>
      </c>
      <c r="AA19" s="75">
        <v>0</v>
      </c>
      <c r="AB19" s="75">
        <v>0</v>
      </c>
      <c r="AC19" s="75">
        <v>0</v>
      </c>
      <c r="AD19" s="15">
        <v>0</v>
      </c>
      <c r="AE19" s="75">
        <v>0</v>
      </c>
      <c r="AF19" s="75">
        <v>0</v>
      </c>
      <c r="AG19" s="75">
        <v>0</v>
      </c>
      <c r="AH19" s="75">
        <v>0</v>
      </c>
      <c r="AI19" s="15">
        <v>0</v>
      </c>
      <c r="AJ19" s="75">
        <v>0</v>
      </c>
      <c r="AK19" s="75">
        <v>0</v>
      </c>
      <c r="AL19" s="75">
        <v>0</v>
      </c>
      <c r="AM19" s="75">
        <v>0</v>
      </c>
      <c r="AN19" s="15">
        <v>0</v>
      </c>
      <c r="AO19" s="75">
        <v>0</v>
      </c>
      <c r="AP19" s="75">
        <v>0</v>
      </c>
      <c r="AQ19" s="75">
        <v>0</v>
      </c>
      <c r="AR19" s="75">
        <v>0</v>
      </c>
      <c r="AS19" s="15">
        <v>0</v>
      </c>
      <c r="AT19" s="75">
        <v>0</v>
      </c>
      <c r="AU19" s="75">
        <v>0</v>
      </c>
      <c r="AV19" s="75">
        <v>0</v>
      </c>
      <c r="AW19" s="75">
        <v>0</v>
      </c>
      <c r="AX19" s="15"/>
      <c r="AY19" s="75"/>
      <c r="AZ19" s="75">
        <v>0</v>
      </c>
      <c r="BB19" s="141"/>
      <c r="BC19" s="141"/>
    </row>
    <row r="20" spans="2:55" ht="22.5">
      <c r="B20" s="23" t="s">
        <v>151</v>
      </c>
      <c r="C20" s="7" t="s">
        <v>152</v>
      </c>
      <c r="D20" s="15">
        <v>1286781</v>
      </c>
      <c r="E20" s="15">
        <v>0</v>
      </c>
      <c r="F20" s="8">
        <v>0</v>
      </c>
      <c r="G20" s="9">
        <v>0</v>
      </c>
      <c r="H20" s="9">
        <v>0</v>
      </c>
      <c r="I20" s="9">
        <v>0</v>
      </c>
      <c r="J20" s="15">
        <v>0</v>
      </c>
      <c r="K20" s="8">
        <v>0</v>
      </c>
      <c r="L20" s="9">
        <v>0</v>
      </c>
      <c r="M20" s="9">
        <v>0</v>
      </c>
      <c r="N20" s="9">
        <v>566106</v>
      </c>
      <c r="O20" s="15">
        <v>566106</v>
      </c>
      <c r="P20" s="8">
        <v>0</v>
      </c>
      <c r="Q20" s="9">
        <v>0</v>
      </c>
      <c r="R20" s="9">
        <v>0</v>
      </c>
      <c r="S20" s="9">
        <v>987572</v>
      </c>
      <c r="T20" s="15">
        <v>987572</v>
      </c>
      <c r="U20" s="81">
        <v>0</v>
      </c>
      <c r="V20" s="8">
        <v>0</v>
      </c>
      <c r="W20" s="75">
        <v>0</v>
      </c>
      <c r="X20" s="75">
        <v>0</v>
      </c>
      <c r="Y20" s="15">
        <v>0</v>
      </c>
      <c r="Z20" s="75">
        <v>0</v>
      </c>
      <c r="AA20" s="75">
        <v>3760700.99</v>
      </c>
      <c r="AB20" s="75">
        <v>0</v>
      </c>
      <c r="AC20" s="75">
        <v>0</v>
      </c>
      <c r="AD20" s="15">
        <v>3760701</v>
      </c>
      <c r="AE20" s="75">
        <v>0</v>
      </c>
      <c r="AF20" s="75">
        <v>8467149</v>
      </c>
      <c r="AG20" s="75">
        <v>671272</v>
      </c>
      <c r="AH20" s="75">
        <v>14643822</v>
      </c>
      <c r="AI20" s="15">
        <v>23782243</v>
      </c>
      <c r="AJ20" s="75">
        <v>26572924</v>
      </c>
      <c r="AK20" s="75">
        <v>5117066</v>
      </c>
      <c r="AL20" s="75">
        <v>0</v>
      </c>
      <c r="AM20" s="75">
        <v>46615699</v>
      </c>
      <c r="AN20" s="15">
        <v>78305689</v>
      </c>
      <c r="AO20" s="75">
        <v>0</v>
      </c>
      <c r="AP20" s="75">
        <v>0</v>
      </c>
      <c r="AQ20" s="75">
        <v>0</v>
      </c>
      <c r="AR20" s="75">
        <v>1194285</v>
      </c>
      <c r="AS20" s="15">
        <v>1194285</v>
      </c>
      <c r="AT20" s="75">
        <v>0</v>
      </c>
      <c r="AU20" s="75">
        <v>0</v>
      </c>
      <c r="AV20" s="75">
        <v>0</v>
      </c>
      <c r="AW20" s="75">
        <v>0</v>
      </c>
      <c r="AX20" s="15">
        <v>0</v>
      </c>
      <c r="AY20" s="75">
        <v>0</v>
      </c>
      <c r="AZ20" s="75">
        <v>697232</v>
      </c>
      <c r="BB20" s="141"/>
      <c r="BC20" s="141"/>
    </row>
    <row r="21" spans="2:55" ht="22.5">
      <c r="B21" s="23" t="s">
        <v>212</v>
      </c>
      <c r="C21" s="23" t="s">
        <v>317</v>
      </c>
      <c r="D21" s="15">
        <v>0</v>
      </c>
      <c r="E21" s="15">
        <v>0</v>
      </c>
      <c r="F21" s="9">
        <v>0</v>
      </c>
      <c r="G21" s="9">
        <v>0</v>
      </c>
      <c r="H21" s="9">
        <v>0</v>
      </c>
      <c r="I21" s="9">
        <v>0</v>
      </c>
      <c r="J21" s="15">
        <v>0</v>
      </c>
      <c r="K21" s="9">
        <v>0</v>
      </c>
      <c r="L21" s="9">
        <v>0</v>
      </c>
      <c r="M21" s="9">
        <v>0</v>
      </c>
      <c r="N21" s="9">
        <v>0</v>
      </c>
      <c r="O21" s="15">
        <v>0</v>
      </c>
      <c r="P21" s="9">
        <v>0</v>
      </c>
      <c r="Q21" s="9">
        <v>0</v>
      </c>
      <c r="R21" s="9">
        <v>0</v>
      </c>
      <c r="S21" s="9">
        <v>0</v>
      </c>
      <c r="T21" s="15">
        <v>0</v>
      </c>
      <c r="U21" s="81">
        <v>0</v>
      </c>
      <c r="V21" s="8">
        <v>0</v>
      </c>
      <c r="W21" s="75">
        <v>0</v>
      </c>
      <c r="X21" s="75">
        <v>0</v>
      </c>
      <c r="Y21" s="15">
        <v>0</v>
      </c>
      <c r="Z21" s="81">
        <v>-4917826</v>
      </c>
      <c r="AA21" s="75">
        <v>-9908370</v>
      </c>
      <c r="AB21" s="75">
        <v>9754925</v>
      </c>
      <c r="AC21" s="75">
        <v>20595292</v>
      </c>
      <c r="AD21" s="15">
        <v>15524021</v>
      </c>
      <c r="AE21" s="75">
        <v>-7783300</v>
      </c>
      <c r="AF21" s="75">
        <v>-691824</v>
      </c>
      <c r="AG21" s="75">
        <v>4572773</v>
      </c>
      <c r="AH21" s="75">
        <v>7403533</v>
      </c>
      <c r="AI21" s="15">
        <v>3501182</v>
      </c>
      <c r="AJ21" s="75">
        <v>6138822</v>
      </c>
      <c r="AK21" s="75">
        <v>-3776798</v>
      </c>
      <c r="AL21" s="75">
        <v>4887166</v>
      </c>
      <c r="AM21" s="75">
        <v>242076</v>
      </c>
      <c r="AN21" s="15">
        <v>7491266</v>
      </c>
      <c r="AO21" s="75">
        <v>1793652</v>
      </c>
      <c r="AP21" s="75">
        <v>-4032417</v>
      </c>
      <c r="AQ21" s="75">
        <v>8315337</v>
      </c>
      <c r="AR21" s="75">
        <v>5579465</v>
      </c>
      <c r="AS21" s="15">
        <v>11656037</v>
      </c>
      <c r="AT21" s="75">
        <v>-6224161</v>
      </c>
      <c r="AU21" s="75">
        <v>-3018178</v>
      </c>
      <c r="AV21" s="75">
        <v>-5380790</v>
      </c>
      <c r="AW21" s="75">
        <v>5053085</v>
      </c>
      <c r="AX21" s="15">
        <v>-9570044</v>
      </c>
      <c r="AY21" s="75">
        <v>-208534</v>
      </c>
      <c r="AZ21" s="75">
        <v>-416618</v>
      </c>
      <c r="BB21" s="141"/>
      <c r="BC21" s="141"/>
    </row>
    <row r="22" spans="2:55" ht="22.5">
      <c r="B22" s="23" t="s">
        <v>213</v>
      </c>
      <c r="C22" s="23" t="s">
        <v>318</v>
      </c>
      <c r="D22" s="15">
        <v>0</v>
      </c>
      <c r="E22" s="15">
        <v>0</v>
      </c>
      <c r="F22" s="9">
        <v>0</v>
      </c>
      <c r="G22" s="9">
        <v>0</v>
      </c>
      <c r="H22" s="9">
        <v>0</v>
      </c>
      <c r="I22" s="9">
        <v>0</v>
      </c>
      <c r="J22" s="15">
        <v>0</v>
      </c>
      <c r="K22" s="9">
        <v>0</v>
      </c>
      <c r="L22" s="9">
        <v>0</v>
      </c>
      <c r="M22" s="9">
        <v>0</v>
      </c>
      <c r="N22" s="9">
        <v>0</v>
      </c>
      <c r="O22" s="15">
        <v>0</v>
      </c>
      <c r="P22" s="9">
        <v>0</v>
      </c>
      <c r="Q22" s="9">
        <v>0</v>
      </c>
      <c r="R22" s="9">
        <v>0</v>
      </c>
      <c r="S22" s="9">
        <v>0</v>
      </c>
      <c r="T22" s="15">
        <v>0</v>
      </c>
      <c r="U22" s="81">
        <v>0</v>
      </c>
      <c r="V22" s="8">
        <v>0</v>
      </c>
      <c r="W22" s="75">
        <v>0</v>
      </c>
      <c r="X22" s="75">
        <v>0</v>
      </c>
      <c r="Y22" s="15">
        <v>0</v>
      </c>
      <c r="Z22" s="81">
        <v>1486792</v>
      </c>
      <c r="AA22" s="75">
        <v>3060376.3000000007</v>
      </c>
      <c r="AB22" s="75">
        <v>-2837410</v>
      </c>
      <c r="AC22" s="75">
        <v>-6031547.3000000007</v>
      </c>
      <c r="AD22" s="15">
        <v>-4321789</v>
      </c>
      <c r="AE22" s="75">
        <v>2467737</v>
      </c>
      <c r="AF22" s="75">
        <v>-260614</v>
      </c>
      <c r="AG22" s="75">
        <v>-1371833</v>
      </c>
      <c r="AH22" s="75">
        <v>-2221059</v>
      </c>
      <c r="AI22" s="15">
        <v>-1385769</v>
      </c>
      <c r="AJ22" s="75">
        <v>-1841648</v>
      </c>
      <c r="AK22" s="75">
        <v>1133040</v>
      </c>
      <c r="AL22" s="75">
        <v>-1466148</v>
      </c>
      <c r="AM22" s="75">
        <v>-72626</v>
      </c>
      <c r="AN22" s="15">
        <v>-2247382</v>
      </c>
      <c r="AO22" s="75">
        <v>-474178</v>
      </c>
      <c r="AP22" s="75">
        <v>3359790</v>
      </c>
      <c r="AQ22" s="75">
        <v>-1809884</v>
      </c>
      <c r="AR22" s="75">
        <v>-836399</v>
      </c>
      <c r="AS22" s="15">
        <v>239329</v>
      </c>
      <c r="AT22" s="75">
        <v>2433229</v>
      </c>
      <c r="AU22" s="75">
        <v>1698088</v>
      </c>
      <c r="AV22" s="75">
        <v>1460128</v>
      </c>
      <c r="AW22" s="75">
        <v>-1205057</v>
      </c>
      <c r="AX22" s="15">
        <v>4386388</v>
      </c>
      <c r="AY22" s="75">
        <v>453211</v>
      </c>
      <c r="AZ22" s="75">
        <v>199831</v>
      </c>
      <c r="BB22" s="141"/>
      <c r="BC22" s="141"/>
    </row>
    <row r="23" spans="2:55">
      <c r="B23" s="23" t="s">
        <v>22</v>
      </c>
      <c r="C23" s="7" t="s">
        <v>124</v>
      </c>
      <c r="D23" s="15">
        <v>0</v>
      </c>
      <c r="E23" s="15">
        <v>0</v>
      </c>
      <c r="F23" s="9">
        <v>0</v>
      </c>
      <c r="G23" s="9">
        <v>0</v>
      </c>
      <c r="H23" s="9">
        <v>34026</v>
      </c>
      <c r="I23" s="9">
        <v>-34026</v>
      </c>
      <c r="J23" s="15">
        <v>45369</v>
      </c>
      <c r="K23" s="9">
        <v>58611</v>
      </c>
      <c r="L23" s="9">
        <v>57067</v>
      </c>
      <c r="M23" s="9">
        <v>61430</v>
      </c>
      <c r="N23" s="9">
        <v>55256</v>
      </c>
      <c r="O23" s="15">
        <v>230820</v>
      </c>
      <c r="P23" s="9">
        <v>224206</v>
      </c>
      <c r="Q23" s="9">
        <v>281872</v>
      </c>
      <c r="R23" s="9">
        <v>281872</v>
      </c>
      <c r="S23" s="9">
        <v>237751</v>
      </c>
      <c r="T23" s="15">
        <v>1025701</v>
      </c>
      <c r="U23" s="81">
        <v>829756</v>
      </c>
      <c r="V23" s="8">
        <v>6869116.1599999964</v>
      </c>
      <c r="W23" s="75">
        <v>6852423.6100000031</v>
      </c>
      <c r="X23" s="75">
        <v>6831782.4499999993</v>
      </c>
      <c r="Y23" s="15">
        <v>21383078.219999999</v>
      </c>
      <c r="Z23" s="81">
        <v>11154476</v>
      </c>
      <c r="AA23" s="75">
        <v>10782227.740000002</v>
      </c>
      <c r="AB23" s="75">
        <v>7880326</v>
      </c>
      <c r="AC23" s="75">
        <v>9853031.2599999979</v>
      </c>
      <c r="AD23" s="15">
        <v>39670061</v>
      </c>
      <c r="AE23" s="75">
        <v>12303319</v>
      </c>
      <c r="AF23" s="75">
        <v>-236983</v>
      </c>
      <c r="AG23" s="75">
        <v>6033168</v>
      </c>
      <c r="AH23" s="75">
        <v>5542348</v>
      </c>
      <c r="AI23" s="15">
        <v>23641852</v>
      </c>
      <c r="AJ23" s="75">
        <v>6033168</v>
      </c>
      <c r="AK23" s="75">
        <v>0</v>
      </c>
      <c r="AL23" s="75">
        <v>164217</v>
      </c>
      <c r="AM23" s="75">
        <v>492655</v>
      </c>
      <c r="AN23" s="15">
        <v>6690040</v>
      </c>
      <c r="AO23" s="75">
        <v>2854618</v>
      </c>
      <c r="AP23" s="75">
        <v>311921</v>
      </c>
      <c r="AQ23" s="75">
        <v>441423</v>
      </c>
      <c r="AR23" s="75">
        <v>369463</v>
      </c>
      <c r="AS23" s="15">
        <v>3977425</v>
      </c>
      <c r="AT23" s="75">
        <v>495000</v>
      </c>
      <c r="AU23" s="75">
        <v>1605476</v>
      </c>
      <c r="AV23" s="75">
        <v>1050237</v>
      </c>
      <c r="AW23" s="75">
        <v>-307479</v>
      </c>
      <c r="AX23" s="15">
        <v>2843234</v>
      </c>
      <c r="AY23" s="75">
        <v>995587</v>
      </c>
      <c r="AZ23" s="75">
        <v>1355586</v>
      </c>
      <c r="BB23" s="141"/>
      <c r="BC23" s="141"/>
    </row>
    <row r="24" spans="2:55">
      <c r="B24" s="23" t="s">
        <v>226</v>
      </c>
      <c r="C24" s="7" t="s">
        <v>227</v>
      </c>
      <c r="D24" s="15">
        <v>0</v>
      </c>
      <c r="E24" s="15">
        <v>0</v>
      </c>
      <c r="F24" s="8">
        <v>0</v>
      </c>
      <c r="G24" s="9">
        <v>0</v>
      </c>
      <c r="H24" s="9">
        <v>0</v>
      </c>
      <c r="I24" s="9">
        <v>0</v>
      </c>
      <c r="J24" s="15">
        <v>0</v>
      </c>
      <c r="K24" s="8">
        <v>0</v>
      </c>
      <c r="L24" s="9">
        <v>0</v>
      </c>
      <c r="M24" s="9">
        <v>0</v>
      </c>
      <c r="N24" s="9">
        <v>0</v>
      </c>
      <c r="O24" s="15">
        <v>0</v>
      </c>
      <c r="P24" s="8">
        <v>0</v>
      </c>
      <c r="Q24" s="9">
        <v>0</v>
      </c>
      <c r="R24" s="9">
        <v>0</v>
      </c>
      <c r="S24" s="9">
        <v>0</v>
      </c>
      <c r="T24" s="15">
        <v>0</v>
      </c>
      <c r="U24" s="81">
        <v>0</v>
      </c>
      <c r="V24" s="8">
        <v>0</v>
      </c>
      <c r="W24" s="75">
        <v>0</v>
      </c>
      <c r="X24" s="75">
        <v>0</v>
      </c>
      <c r="Y24" s="15">
        <v>0</v>
      </c>
      <c r="Z24" s="81">
        <v>0</v>
      </c>
      <c r="AA24" s="75">
        <v>0</v>
      </c>
      <c r="AB24" s="75">
        <v>0</v>
      </c>
      <c r="AC24" s="75">
        <v>0</v>
      </c>
      <c r="AD24" s="15">
        <v>0</v>
      </c>
      <c r="AE24" s="75">
        <v>0</v>
      </c>
      <c r="AF24" s="75">
        <v>1172918</v>
      </c>
      <c r="AG24" s="75">
        <v>711156</v>
      </c>
      <c r="AH24" s="75">
        <v>861533</v>
      </c>
      <c r="AI24" s="15">
        <v>2745607</v>
      </c>
      <c r="AJ24" s="75">
        <v>936980</v>
      </c>
      <c r="AK24" s="75">
        <v>891434</v>
      </c>
      <c r="AL24" s="75">
        <v>694834</v>
      </c>
      <c r="AM24" s="75">
        <v>3255753</v>
      </c>
      <c r="AN24" s="15">
        <v>5779001</v>
      </c>
      <c r="AO24" s="75">
        <v>241807</v>
      </c>
      <c r="AP24" s="75">
        <v>-46197</v>
      </c>
      <c r="AQ24" s="75">
        <v>-126275</v>
      </c>
      <c r="AR24" s="75">
        <v>-1047</v>
      </c>
      <c r="AS24" s="15">
        <v>68288</v>
      </c>
      <c r="AT24" s="75">
        <v>66935</v>
      </c>
      <c r="AU24" s="75">
        <v>-442583</v>
      </c>
      <c r="AV24" s="75">
        <v>-107763</v>
      </c>
      <c r="AW24" s="75">
        <v>-40046</v>
      </c>
      <c r="AX24" s="15">
        <v>-523457</v>
      </c>
      <c r="AY24" s="75">
        <v>-59487</v>
      </c>
      <c r="AZ24" s="75">
        <v>-463347</v>
      </c>
      <c r="BB24" s="141"/>
      <c r="BC24" s="141"/>
    </row>
    <row r="25" spans="2:55">
      <c r="B25" s="23" t="s">
        <v>262</v>
      </c>
      <c r="C25" s="7" t="s">
        <v>263</v>
      </c>
      <c r="D25" s="15">
        <v>0</v>
      </c>
      <c r="E25" s="15">
        <v>0</v>
      </c>
      <c r="F25" s="8">
        <v>0</v>
      </c>
      <c r="G25" s="9">
        <v>0</v>
      </c>
      <c r="H25" s="9">
        <v>0</v>
      </c>
      <c r="I25" s="9">
        <v>0</v>
      </c>
      <c r="J25" s="15">
        <v>0</v>
      </c>
      <c r="K25" s="8">
        <v>0</v>
      </c>
      <c r="L25" s="9">
        <v>0</v>
      </c>
      <c r="M25" s="9">
        <v>0</v>
      </c>
      <c r="N25" s="9">
        <v>0</v>
      </c>
      <c r="O25" s="15">
        <v>0</v>
      </c>
      <c r="P25" s="8">
        <v>0</v>
      </c>
      <c r="Q25" s="9">
        <v>0</v>
      </c>
      <c r="R25" s="9">
        <v>0</v>
      </c>
      <c r="S25" s="9">
        <v>0</v>
      </c>
      <c r="T25" s="15">
        <v>0</v>
      </c>
      <c r="U25" s="81">
        <v>0</v>
      </c>
      <c r="V25" s="8">
        <v>0</v>
      </c>
      <c r="W25" s="75">
        <v>0</v>
      </c>
      <c r="X25" s="75">
        <v>0</v>
      </c>
      <c r="Y25" s="15">
        <v>0</v>
      </c>
      <c r="Z25" s="81">
        <v>0</v>
      </c>
      <c r="AA25" s="75">
        <v>0</v>
      </c>
      <c r="AB25" s="75">
        <v>0</v>
      </c>
      <c r="AC25" s="75">
        <v>0</v>
      </c>
      <c r="AD25" s="15">
        <v>0</v>
      </c>
      <c r="AE25" s="75">
        <v>0</v>
      </c>
      <c r="AF25" s="75">
        <v>0</v>
      </c>
      <c r="AG25" s="75">
        <v>0</v>
      </c>
      <c r="AH25" s="75">
        <v>0</v>
      </c>
      <c r="AI25" s="15">
        <v>0</v>
      </c>
      <c r="AJ25" s="75">
        <v>0</v>
      </c>
      <c r="AK25" s="75">
        <v>182704</v>
      </c>
      <c r="AL25" s="75">
        <v>-68891</v>
      </c>
      <c r="AM25" s="75">
        <v>70192</v>
      </c>
      <c r="AN25" s="15">
        <v>184005</v>
      </c>
      <c r="AO25" s="75">
        <v>-731961</v>
      </c>
      <c r="AP25" s="75">
        <v>-12539</v>
      </c>
      <c r="AQ25" s="75">
        <v>-21288</v>
      </c>
      <c r="AR25" s="75">
        <v>-1686</v>
      </c>
      <c r="AS25" s="15">
        <v>-767474</v>
      </c>
      <c r="AT25" s="75">
        <v>-10772</v>
      </c>
      <c r="AU25" s="75">
        <v>-26846</v>
      </c>
      <c r="AV25" s="75">
        <v>-69062</v>
      </c>
      <c r="AW25" s="75">
        <v>-61411</v>
      </c>
      <c r="AX25" s="15">
        <v>-168091</v>
      </c>
      <c r="AY25" s="75">
        <v>-62603</v>
      </c>
      <c r="AZ25" s="75">
        <v>334219</v>
      </c>
      <c r="BB25" s="141"/>
      <c r="BC25" s="141"/>
    </row>
    <row r="26" spans="2:55">
      <c r="B26" s="23" t="s">
        <v>23</v>
      </c>
      <c r="C26" s="7" t="s">
        <v>120</v>
      </c>
      <c r="D26" s="15">
        <v>0</v>
      </c>
      <c r="E26" s="15">
        <v>3</v>
      </c>
      <c r="F26" s="8">
        <v>11342</v>
      </c>
      <c r="G26" s="9">
        <v>11337</v>
      </c>
      <c r="H26" s="9">
        <v>-22683</v>
      </c>
      <c r="I26" s="9">
        <v>45373</v>
      </c>
      <c r="J26" s="15">
        <v>0</v>
      </c>
      <c r="K26" s="8">
        <v>-55056</v>
      </c>
      <c r="L26" s="9">
        <v>35851</v>
      </c>
      <c r="M26" s="9">
        <v>21536</v>
      </c>
      <c r="N26" s="9">
        <v>-30428.5</v>
      </c>
      <c r="O26" s="15">
        <v>-26554</v>
      </c>
      <c r="P26" s="8">
        <v>-159</v>
      </c>
      <c r="Q26" s="9">
        <v>0</v>
      </c>
      <c r="R26" s="9">
        <v>-43763</v>
      </c>
      <c r="S26" s="9">
        <v>42862</v>
      </c>
      <c r="T26" s="15">
        <v>-1060</v>
      </c>
      <c r="U26" s="81">
        <v>-61475</v>
      </c>
      <c r="V26" s="8">
        <v>494.04648372539668</v>
      </c>
      <c r="W26" s="75">
        <v>-6348.9124353528896</v>
      </c>
      <c r="X26" s="75">
        <v>54656.865951627493</v>
      </c>
      <c r="Y26" s="15">
        <v>-12673</v>
      </c>
      <c r="Z26" s="81">
        <v>-13229</v>
      </c>
      <c r="AA26" s="75">
        <v>-34013</v>
      </c>
      <c r="AB26" s="75">
        <v>-428873</v>
      </c>
      <c r="AC26" s="75">
        <v>558226</v>
      </c>
      <c r="AD26" s="15">
        <v>82111</v>
      </c>
      <c r="AE26" s="75">
        <v>163424</v>
      </c>
      <c r="AF26" s="75">
        <v>21645</v>
      </c>
      <c r="AG26" s="75">
        <v>-289419.02600948326</v>
      </c>
      <c r="AH26" s="75">
        <v>104350.02600948326</v>
      </c>
      <c r="AI26" s="15">
        <v>0</v>
      </c>
      <c r="AJ26" s="75">
        <v>59521</v>
      </c>
      <c r="AK26" s="75">
        <v>-59521</v>
      </c>
      <c r="AL26" s="75">
        <v>0</v>
      </c>
      <c r="AM26" s="75">
        <v>0</v>
      </c>
      <c r="AN26" s="15">
        <v>0</v>
      </c>
      <c r="AO26" s="75">
        <v>0</v>
      </c>
      <c r="AP26" s="75">
        <v>0</v>
      </c>
      <c r="AQ26" s="75">
        <v>0</v>
      </c>
      <c r="AR26" s="75">
        <v>0</v>
      </c>
      <c r="AS26" s="15">
        <v>0</v>
      </c>
      <c r="AT26" s="75">
        <v>0</v>
      </c>
      <c r="AU26" s="75">
        <v>0</v>
      </c>
      <c r="AV26" s="75">
        <v>0</v>
      </c>
      <c r="AW26" s="75">
        <v>0</v>
      </c>
      <c r="AX26" s="15">
        <v>0</v>
      </c>
      <c r="AY26" s="75">
        <v>0</v>
      </c>
      <c r="AZ26" s="75">
        <v>0</v>
      </c>
      <c r="BB26" s="141"/>
      <c r="BC26" s="141"/>
    </row>
    <row r="27" spans="2:55" s="3" customFormat="1">
      <c r="B27" s="22" t="s">
        <v>24</v>
      </c>
      <c r="C27" s="4" t="s">
        <v>121</v>
      </c>
      <c r="D27" s="12">
        <v>5511691</v>
      </c>
      <c r="E27" s="12">
        <v>3333048</v>
      </c>
      <c r="F27" s="5">
        <v>1615169</v>
      </c>
      <c r="G27" s="6">
        <v>1633961</v>
      </c>
      <c r="H27" s="6">
        <v>1935430</v>
      </c>
      <c r="I27" s="6">
        <v>3439236</v>
      </c>
      <c r="J27" s="12">
        <v>8623796</v>
      </c>
      <c r="K27" s="5">
        <v>4724265</v>
      </c>
      <c r="L27" s="6">
        <v>8559727</v>
      </c>
      <c r="M27" s="6">
        <v>11991580</v>
      </c>
      <c r="N27" s="6">
        <v>17784893</v>
      </c>
      <c r="O27" s="12">
        <f>O5+O6</f>
        <v>43060465</v>
      </c>
      <c r="P27" s="5">
        <v>12374884</v>
      </c>
      <c r="Q27" s="6">
        <v>14355671</v>
      </c>
      <c r="R27" s="6">
        <v>15119385</v>
      </c>
      <c r="S27" s="6">
        <v>34361927</v>
      </c>
      <c r="T27" s="12">
        <v>76211867</v>
      </c>
      <c r="U27" s="80">
        <v>31456739.935284618</v>
      </c>
      <c r="V27" s="5">
        <v>22139140.696005028</v>
      </c>
      <c r="W27" s="76">
        <v>68068418.670000255</v>
      </c>
      <c r="X27" s="76">
        <v>86456793.698710099</v>
      </c>
      <c r="Y27" s="12">
        <v>208121093</v>
      </c>
      <c r="Z27" s="80">
        <v>63604468</v>
      </c>
      <c r="AA27" s="76">
        <v>59186037.425159723</v>
      </c>
      <c r="AB27" s="76">
        <v>47630070</v>
      </c>
      <c r="AC27" s="76">
        <v>47705539.574840277</v>
      </c>
      <c r="AD27" s="12">
        <v>218126115</v>
      </c>
      <c r="AE27" s="76">
        <v>57713858</v>
      </c>
      <c r="AF27" s="76">
        <v>38258731</v>
      </c>
      <c r="AG27" s="76">
        <v>35006561</v>
      </c>
      <c r="AH27" s="76">
        <v>26646811</v>
      </c>
      <c r="AI27" s="12">
        <v>157625961</v>
      </c>
      <c r="AJ27" s="76">
        <v>33181308</v>
      </c>
      <c r="AK27" s="76">
        <v>19321324</v>
      </c>
      <c r="AL27" s="76">
        <v>34577171</v>
      </c>
      <c r="AM27" s="76">
        <v>27800931</v>
      </c>
      <c r="AN27" s="12">
        <v>114880734</v>
      </c>
      <c r="AO27" s="76">
        <v>34523093</v>
      </c>
      <c r="AP27" s="76">
        <v>21482001</v>
      </c>
      <c r="AQ27" s="76">
        <v>30285241</v>
      </c>
      <c r="AR27" s="76">
        <v>28854265</v>
      </c>
      <c r="AS27" s="12">
        <v>115144600</v>
      </c>
      <c r="AT27" s="76">
        <v>31165623</v>
      </c>
      <c r="AU27" s="76">
        <v>28540702</v>
      </c>
      <c r="AV27" s="76">
        <v>28075453</v>
      </c>
      <c r="AW27" s="76">
        <v>18367504</v>
      </c>
      <c r="AX27" s="12">
        <v>106149282</v>
      </c>
      <c r="AY27" s="76">
        <v>20199067</v>
      </c>
      <c r="AZ27" s="76">
        <v>22490289</v>
      </c>
      <c r="BB27" s="141"/>
      <c r="BC27" s="141"/>
    </row>
    <row r="28" spans="2:55">
      <c r="B28" s="23" t="s">
        <v>154</v>
      </c>
      <c r="C28" s="7" t="s">
        <v>122</v>
      </c>
      <c r="D28" s="15">
        <v>-1099366</v>
      </c>
      <c r="E28" s="15">
        <v>-743989</v>
      </c>
      <c r="F28" s="8">
        <v>-317466</v>
      </c>
      <c r="G28" s="9">
        <v>-187582</v>
      </c>
      <c r="H28" s="9">
        <v>-212994</v>
      </c>
      <c r="I28" s="9">
        <v>-232047</v>
      </c>
      <c r="J28" s="15">
        <v>-950089</v>
      </c>
      <c r="K28" s="8">
        <v>-1224629</v>
      </c>
      <c r="L28" s="9">
        <v>-209224</v>
      </c>
      <c r="M28" s="9">
        <v>-197731</v>
      </c>
      <c r="N28" s="9">
        <v>-188868</v>
      </c>
      <c r="O28" s="15">
        <v>-1820452</v>
      </c>
      <c r="P28" s="8">
        <v>-369714</v>
      </c>
      <c r="Q28" s="9">
        <v>-8124107</v>
      </c>
      <c r="R28" s="9">
        <v>-540761</v>
      </c>
      <c r="S28" s="9">
        <v>-738501</v>
      </c>
      <c r="T28" s="15">
        <v>-9773083</v>
      </c>
      <c r="U28" s="81">
        <v>-1672684</v>
      </c>
      <c r="V28" s="8">
        <v>-8229653.1999999993</v>
      </c>
      <c r="W28" s="75">
        <v>-2209193</v>
      </c>
      <c r="X28" s="75">
        <v>-2295918</v>
      </c>
      <c r="Y28" s="15">
        <v>-14407448.199999999</v>
      </c>
      <c r="Z28" s="81">
        <v>-13732994</v>
      </c>
      <c r="AA28" s="75">
        <v>-1334349</v>
      </c>
      <c r="AB28" s="75">
        <v>-1340359</v>
      </c>
      <c r="AC28" s="75">
        <v>-1314594</v>
      </c>
      <c r="AD28" s="15">
        <v>-17722296</v>
      </c>
      <c r="AE28" s="75">
        <v>-4361033</v>
      </c>
      <c r="AF28" s="75">
        <v>-7676501</v>
      </c>
      <c r="AG28" s="75">
        <v>-3313858</v>
      </c>
      <c r="AH28" s="75">
        <v>-4327195</v>
      </c>
      <c r="AI28" s="15">
        <v>-19678587</v>
      </c>
      <c r="AJ28" s="75">
        <v>-3303572</v>
      </c>
      <c r="AK28" s="75">
        <v>9320633</v>
      </c>
      <c r="AL28" s="75">
        <v>-2110992</v>
      </c>
      <c r="AM28" s="75">
        <v>2718226</v>
      </c>
      <c r="AN28" s="15">
        <v>6624295</v>
      </c>
      <c r="AO28" s="75">
        <v>-2077076</v>
      </c>
      <c r="AP28" s="75">
        <v>5345709</v>
      </c>
      <c r="AQ28" s="75">
        <v>-2225033</v>
      </c>
      <c r="AR28" s="75">
        <v>-2304807</v>
      </c>
      <c r="AS28" s="15">
        <v>-1261207</v>
      </c>
      <c r="AT28" s="75">
        <v>-1170710</v>
      </c>
      <c r="AU28" s="75">
        <v>-2220722</v>
      </c>
      <c r="AV28" s="75">
        <v>-1053132</v>
      </c>
      <c r="AW28" s="75">
        <v>-3768451</v>
      </c>
      <c r="AX28" s="15">
        <v>-8213015</v>
      </c>
      <c r="AY28" s="75">
        <v>-968804</v>
      </c>
      <c r="AZ28" s="75">
        <v>-2351095</v>
      </c>
      <c r="BB28" s="141"/>
      <c r="BC28" s="141"/>
    </row>
    <row r="29" spans="2:55" s="3" customFormat="1" ht="22.5">
      <c r="B29" s="22" t="s">
        <v>1</v>
      </c>
      <c r="C29" s="4" t="s">
        <v>123</v>
      </c>
      <c r="D29" s="12">
        <v>4412325</v>
      </c>
      <c r="E29" s="12">
        <v>2589059</v>
      </c>
      <c r="F29" s="5">
        <v>1297703</v>
      </c>
      <c r="G29" s="6">
        <v>1446379</v>
      </c>
      <c r="H29" s="6">
        <v>1722436</v>
      </c>
      <c r="I29" s="6">
        <v>3207189</v>
      </c>
      <c r="J29" s="12">
        <v>7673707</v>
      </c>
      <c r="K29" s="5">
        <v>3499636</v>
      </c>
      <c r="L29" s="6">
        <v>8350503</v>
      </c>
      <c r="M29" s="6">
        <v>11793849</v>
      </c>
      <c r="N29" s="6">
        <v>17596025</v>
      </c>
      <c r="O29" s="12">
        <f>O27+O28</f>
        <v>41240013</v>
      </c>
      <c r="P29" s="5">
        <v>12005170</v>
      </c>
      <c r="Q29" s="6">
        <v>6231564</v>
      </c>
      <c r="R29" s="6">
        <v>14578624</v>
      </c>
      <c r="S29" s="6">
        <v>33623426</v>
      </c>
      <c r="T29" s="12">
        <v>66438784</v>
      </c>
      <c r="U29" s="80">
        <v>29784055.935284618</v>
      </c>
      <c r="V29" s="5">
        <v>13909488.496005025</v>
      </c>
      <c r="W29" s="76">
        <v>65859225.670000255</v>
      </c>
      <c r="X29" s="76">
        <v>84160874.898710102</v>
      </c>
      <c r="Y29" s="12">
        <v>193713645</v>
      </c>
      <c r="Z29" s="80">
        <v>49871474</v>
      </c>
      <c r="AA29" s="76">
        <v>57851688.425159723</v>
      </c>
      <c r="AB29" s="76">
        <v>46289711</v>
      </c>
      <c r="AC29" s="76">
        <v>46390945.574840277</v>
      </c>
      <c r="AD29" s="12">
        <v>200403819</v>
      </c>
      <c r="AE29" s="76">
        <v>53352825</v>
      </c>
      <c r="AF29" s="76">
        <v>30582230</v>
      </c>
      <c r="AG29" s="76">
        <v>31692703</v>
      </c>
      <c r="AH29" s="76">
        <v>22319616</v>
      </c>
      <c r="AI29" s="12">
        <v>137947374</v>
      </c>
      <c r="AJ29" s="76">
        <v>29877736</v>
      </c>
      <c r="AK29" s="76">
        <v>28641957</v>
      </c>
      <c r="AL29" s="76">
        <v>32466179</v>
      </c>
      <c r="AM29" s="76">
        <v>30519157</v>
      </c>
      <c r="AN29" s="12">
        <v>121505029</v>
      </c>
      <c r="AO29" s="76">
        <v>32446017</v>
      </c>
      <c r="AP29" s="76">
        <v>26827710</v>
      </c>
      <c r="AQ29" s="76">
        <v>28060208</v>
      </c>
      <c r="AR29" s="76">
        <v>26549458</v>
      </c>
      <c r="AS29" s="12">
        <v>113883393</v>
      </c>
      <c r="AT29" s="76">
        <v>29994913</v>
      </c>
      <c r="AU29" s="76">
        <v>26319980</v>
      </c>
      <c r="AV29" s="76">
        <v>27022321</v>
      </c>
      <c r="AW29" s="76">
        <v>14599053</v>
      </c>
      <c r="AX29" s="12">
        <v>97936267</v>
      </c>
      <c r="AY29" s="76">
        <v>19230263</v>
      </c>
      <c r="AZ29" s="76">
        <v>20139194</v>
      </c>
      <c r="BB29" s="141"/>
      <c r="BC29" s="141"/>
    </row>
    <row r="30" spans="2:55">
      <c r="D30" s="15"/>
      <c r="E30" s="15"/>
      <c r="F30" s="8"/>
      <c r="G30" s="9"/>
      <c r="H30" s="9"/>
      <c r="I30" s="9"/>
      <c r="J30" s="15"/>
      <c r="K30" s="8"/>
      <c r="L30" s="9"/>
      <c r="M30" s="9"/>
      <c r="N30" s="9"/>
      <c r="O30" s="15"/>
      <c r="P30" s="8"/>
      <c r="Q30" s="9"/>
      <c r="R30" s="9"/>
      <c r="S30" s="9"/>
      <c r="T30" s="15"/>
      <c r="U30" s="81"/>
      <c r="V30" s="8"/>
      <c r="W30" s="75"/>
      <c r="X30" s="75"/>
      <c r="Y30" s="15"/>
      <c r="Z30" s="81"/>
      <c r="AA30" s="75"/>
      <c r="AB30" s="75"/>
      <c r="AC30" s="75"/>
      <c r="AD30" s="15"/>
      <c r="AE30" s="75"/>
      <c r="AF30" s="75"/>
      <c r="AG30" s="75"/>
      <c r="AH30" s="75"/>
      <c r="AI30" s="15"/>
      <c r="AJ30" s="75"/>
      <c r="AK30" s="75"/>
      <c r="AL30" s="75"/>
      <c r="AM30" s="75"/>
      <c r="AN30" s="15"/>
      <c r="AO30" s="75"/>
      <c r="AP30" s="75"/>
      <c r="AQ30" s="75"/>
      <c r="AR30" s="75"/>
      <c r="AS30" s="15"/>
      <c r="AT30" s="75"/>
      <c r="AU30" s="75"/>
      <c r="AV30" s="75"/>
      <c r="AW30" s="75"/>
      <c r="AX30" s="15"/>
      <c r="AY30" s="75"/>
      <c r="AZ30" s="75"/>
      <c r="BB30" s="141"/>
    </row>
    <row r="31" spans="2:55" s="66" customFormat="1">
      <c r="B31" s="67" t="s">
        <v>25</v>
      </c>
      <c r="C31" s="68" t="s">
        <v>125</v>
      </c>
      <c r="D31" s="69"/>
      <c r="E31" s="69"/>
      <c r="F31" s="70"/>
      <c r="G31" s="68"/>
      <c r="H31" s="68"/>
      <c r="I31" s="68"/>
      <c r="J31" s="69"/>
      <c r="K31" s="70"/>
      <c r="L31" s="68"/>
      <c r="M31" s="68"/>
      <c r="N31" s="68"/>
      <c r="O31" s="69"/>
      <c r="P31" s="70"/>
      <c r="Q31" s="68"/>
      <c r="R31" s="68"/>
      <c r="S31" s="68"/>
      <c r="T31" s="69"/>
      <c r="U31" s="85"/>
      <c r="V31" s="70"/>
      <c r="W31" s="85"/>
      <c r="X31" s="85"/>
      <c r="Y31" s="69"/>
      <c r="Z31" s="85"/>
      <c r="AA31" s="85"/>
      <c r="AB31" s="85"/>
      <c r="AC31" s="85"/>
      <c r="AD31" s="69"/>
      <c r="AE31" s="85"/>
      <c r="AF31" s="85"/>
      <c r="AG31" s="85"/>
      <c r="AH31" s="85"/>
      <c r="AI31" s="69"/>
      <c r="AJ31" s="85"/>
      <c r="AK31" s="85"/>
      <c r="AL31" s="85"/>
      <c r="AM31" s="85"/>
      <c r="AN31" s="69"/>
      <c r="AO31" s="85"/>
      <c r="AP31" s="85"/>
      <c r="AQ31" s="85"/>
      <c r="AR31" s="85"/>
      <c r="AS31" s="69"/>
      <c r="AT31" s="85"/>
      <c r="AU31" s="85"/>
      <c r="AV31" s="85"/>
      <c r="AW31" s="85"/>
      <c r="AX31" s="69"/>
      <c r="AY31" s="85"/>
      <c r="AZ31" s="85"/>
      <c r="BB31" s="141"/>
    </row>
    <row r="32" spans="2:55" s="3" customFormat="1">
      <c r="B32" s="22" t="s">
        <v>127</v>
      </c>
      <c r="C32" s="4" t="s">
        <v>126</v>
      </c>
      <c r="D32" s="12">
        <v>0</v>
      </c>
      <c r="E32" s="12">
        <v>0</v>
      </c>
      <c r="F32" s="5">
        <v>0</v>
      </c>
      <c r="G32" s="6">
        <v>0</v>
      </c>
      <c r="H32" s="6">
        <v>0</v>
      </c>
      <c r="I32" s="6">
        <v>0</v>
      </c>
      <c r="J32" s="12">
        <v>0</v>
      </c>
      <c r="K32" s="5">
        <v>0</v>
      </c>
      <c r="L32" s="6">
        <v>0</v>
      </c>
      <c r="M32" s="6">
        <v>0</v>
      </c>
      <c r="N32" s="6">
        <v>0</v>
      </c>
      <c r="O32" s="12">
        <v>0</v>
      </c>
      <c r="P32" s="5">
        <v>0</v>
      </c>
      <c r="Q32" s="6">
        <v>0</v>
      </c>
      <c r="R32" s="6">
        <v>0</v>
      </c>
      <c r="S32" s="6">
        <v>0</v>
      </c>
      <c r="T32" s="12">
        <v>0</v>
      </c>
      <c r="U32" s="76">
        <v>0</v>
      </c>
      <c r="V32" s="5">
        <v>20000</v>
      </c>
      <c r="W32" s="76">
        <v>60000</v>
      </c>
      <c r="X32" s="76">
        <v>0</v>
      </c>
      <c r="Y32" s="12">
        <v>80000</v>
      </c>
      <c r="Z32" s="76">
        <v>0</v>
      </c>
      <c r="AA32" s="76">
        <v>893757.53</v>
      </c>
      <c r="AB32" s="76">
        <v>20156392.469999999</v>
      </c>
      <c r="AC32" s="76">
        <v>72128</v>
      </c>
      <c r="AD32" s="12">
        <f>SUM(AD33:AD35)</f>
        <v>21122278</v>
      </c>
      <c r="AE32" s="76">
        <f>SUM(AE33:AE35)</f>
        <v>222582</v>
      </c>
      <c r="AF32" s="76">
        <v>181722</v>
      </c>
      <c r="AG32" s="76">
        <v>178787</v>
      </c>
      <c r="AH32" s="76">
        <v>59000</v>
      </c>
      <c r="AI32" s="12">
        <v>642091</v>
      </c>
      <c r="AJ32" s="76">
        <v>2219244</v>
      </c>
      <c r="AK32" s="76">
        <v>8867</v>
      </c>
      <c r="AL32" s="76">
        <v>78684</v>
      </c>
      <c r="AM32" s="76">
        <v>105172</v>
      </c>
      <c r="AN32" s="12">
        <v>2411967</v>
      </c>
      <c r="AO32" s="76">
        <v>306000</v>
      </c>
      <c r="AP32" s="76">
        <v>13279</v>
      </c>
      <c r="AQ32" s="76">
        <v>21413</v>
      </c>
      <c r="AR32" s="76">
        <v>15806</v>
      </c>
      <c r="AS32" s="12">
        <v>356498</v>
      </c>
      <c r="AT32" s="76">
        <v>10772</v>
      </c>
      <c r="AU32" s="76">
        <v>27351</v>
      </c>
      <c r="AV32" s="76">
        <v>94836</v>
      </c>
      <c r="AW32" s="76">
        <v>41006</v>
      </c>
      <c r="AX32" s="12">
        <v>173965</v>
      </c>
      <c r="AY32" s="76">
        <v>70535</v>
      </c>
      <c r="AZ32" s="76">
        <v>3178</v>
      </c>
      <c r="BB32" s="141"/>
    </row>
    <row r="33" spans="2:54">
      <c r="B33" s="23" t="s">
        <v>190</v>
      </c>
      <c r="C33" s="7" t="s">
        <v>223</v>
      </c>
      <c r="D33" s="15">
        <v>0</v>
      </c>
      <c r="E33" s="15">
        <v>0</v>
      </c>
      <c r="F33" s="8">
        <v>0</v>
      </c>
      <c r="G33" s="9">
        <v>0</v>
      </c>
      <c r="H33" s="9">
        <v>0</v>
      </c>
      <c r="I33" s="9">
        <v>0</v>
      </c>
      <c r="J33" s="15">
        <v>0</v>
      </c>
      <c r="K33" s="8">
        <v>0</v>
      </c>
      <c r="L33" s="9">
        <v>0</v>
      </c>
      <c r="M33" s="9">
        <v>0</v>
      </c>
      <c r="N33" s="9">
        <v>0</v>
      </c>
      <c r="O33" s="15">
        <v>0</v>
      </c>
      <c r="P33" s="8">
        <v>0</v>
      </c>
      <c r="Q33" s="9">
        <v>0</v>
      </c>
      <c r="R33" s="9">
        <v>0</v>
      </c>
      <c r="S33" s="9">
        <v>0</v>
      </c>
      <c r="T33" s="15">
        <v>0</v>
      </c>
      <c r="U33" s="75">
        <v>0</v>
      </c>
      <c r="V33" s="8">
        <v>20000</v>
      </c>
      <c r="W33" s="75">
        <v>60000</v>
      </c>
      <c r="X33" s="75">
        <v>0</v>
      </c>
      <c r="Y33" s="15">
        <v>80000</v>
      </c>
      <c r="Z33" s="75">
        <v>0</v>
      </c>
      <c r="AA33" s="75">
        <v>893757.53</v>
      </c>
      <c r="AB33" s="75">
        <v>-8757.5300000000279</v>
      </c>
      <c r="AC33" s="75">
        <v>72128</v>
      </c>
      <c r="AD33" s="15">
        <v>957128</v>
      </c>
      <c r="AE33" s="75">
        <v>222582</v>
      </c>
      <c r="AF33" s="75">
        <v>181722</v>
      </c>
      <c r="AG33" s="75">
        <v>178787</v>
      </c>
      <c r="AH33" s="75">
        <v>-6800</v>
      </c>
      <c r="AI33" s="15">
        <v>576291</v>
      </c>
      <c r="AJ33" s="75">
        <v>2200000</v>
      </c>
      <c r="AK33" s="75">
        <v>0</v>
      </c>
      <c r="AL33" s="75">
        <v>0</v>
      </c>
      <c r="AM33" s="75">
        <v>0</v>
      </c>
      <c r="AN33" s="15">
        <v>2200000</v>
      </c>
      <c r="AO33" s="75">
        <v>0</v>
      </c>
      <c r="AP33" s="75">
        <v>0</v>
      </c>
      <c r="AQ33" s="75">
        <v>0</v>
      </c>
      <c r="AR33" s="75">
        <v>0</v>
      </c>
      <c r="AS33" s="15">
        <v>0</v>
      </c>
      <c r="AT33" s="75">
        <v>0</v>
      </c>
      <c r="AU33" s="75">
        <v>0</v>
      </c>
      <c r="AV33" s="75">
        <v>0</v>
      </c>
      <c r="AW33" s="75">
        <v>0</v>
      </c>
      <c r="AX33" s="15">
        <v>0</v>
      </c>
      <c r="AY33" s="75">
        <v>0</v>
      </c>
      <c r="AZ33" s="75">
        <v>0</v>
      </c>
      <c r="BB33" s="141"/>
    </row>
    <row r="34" spans="2:54">
      <c r="B34" s="23" t="s">
        <v>237</v>
      </c>
      <c r="C34" s="7" t="s">
        <v>238</v>
      </c>
      <c r="D34" s="15">
        <v>0</v>
      </c>
      <c r="E34" s="15">
        <v>0</v>
      </c>
      <c r="F34" s="8">
        <v>0</v>
      </c>
      <c r="G34" s="9">
        <v>0</v>
      </c>
      <c r="H34" s="9">
        <v>0</v>
      </c>
      <c r="I34" s="9">
        <v>0</v>
      </c>
      <c r="J34" s="15">
        <v>0</v>
      </c>
      <c r="K34" s="8">
        <v>0</v>
      </c>
      <c r="L34" s="9">
        <v>0</v>
      </c>
      <c r="M34" s="9">
        <v>0</v>
      </c>
      <c r="N34" s="9">
        <v>0</v>
      </c>
      <c r="O34" s="15">
        <v>0</v>
      </c>
      <c r="P34" s="8">
        <v>0</v>
      </c>
      <c r="Q34" s="9">
        <v>0</v>
      </c>
      <c r="R34" s="9">
        <v>0</v>
      </c>
      <c r="S34" s="9">
        <v>0</v>
      </c>
      <c r="T34" s="15">
        <v>0</v>
      </c>
      <c r="U34" s="75">
        <v>0</v>
      </c>
      <c r="V34" s="8">
        <v>0</v>
      </c>
      <c r="W34" s="75">
        <v>0</v>
      </c>
      <c r="X34" s="75">
        <v>0</v>
      </c>
      <c r="Y34" s="15">
        <v>0</v>
      </c>
      <c r="Z34" s="75">
        <v>0</v>
      </c>
      <c r="AA34" s="75">
        <v>0</v>
      </c>
      <c r="AB34" s="75">
        <v>0</v>
      </c>
      <c r="AC34" s="75">
        <v>0</v>
      </c>
      <c r="AD34" s="15">
        <v>0</v>
      </c>
      <c r="AE34" s="75">
        <v>0</v>
      </c>
      <c r="AF34" s="75">
        <v>0</v>
      </c>
      <c r="AG34" s="75">
        <v>0</v>
      </c>
      <c r="AH34" s="75">
        <v>6800</v>
      </c>
      <c r="AI34" s="15">
        <v>6800</v>
      </c>
      <c r="AJ34" s="75">
        <v>19244</v>
      </c>
      <c r="AK34" s="75">
        <v>0</v>
      </c>
      <c r="AL34" s="75">
        <v>0</v>
      </c>
      <c r="AM34" s="75">
        <v>0</v>
      </c>
      <c r="AN34" s="15">
        <v>19244</v>
      </c>
      <c r="AO34" s="75">
        <v>0</v>
      </c>
      <c r="AP34" s="75">
        <v>0</v>
      </c>
      <c r="AQ34" s="75">
        <v>0</v>
      </c>
      <c r="AR34" s="75">
        <v>0</v>
      </c>
      <c r="AS34" s="15">
        <v>0</v>
      </c>
      <c r="AT34" s="75">
        <v>0</v>
      </c>
      <c r="AU34" s="75">
        <v>0</v>
      </c>
      <c r="AV34" s="75">
        <v>0</v>
      </c>
      <c r="AW34" s="75">
        <v>0</v>
      </c>
      <c r="AX34" s="15">
        <v>0</v>
      </c>
      <c r="AY34" s="75">
        <v>0</v>
      </c>
      <c r="AZ34" s="75">
        <v>0</v>
      </c>
      <c r="BB34" s="141"/>
    </row>
    <row r="35" spans="2:54" ht="22.5">
      <c r="B35" s="23" t="s">
        <v>218</v>
      </c>
      <c r="C35" s="23" t="s">
        <v>319</v>
      </c>
      <c r="D35" s="15">
        <v>0</v>
      </c>
      <c r="E35" s="15">
        <v>0</v>
      </c>
      <c r="F35" s="8">
        <v>0</v>
      </c>
      <c r="G35" s="9">
        <v>0</v>
      </c>
      <c r="H35" s="9">
        <v>0</v>
      </c>
      <c r="I35" s="9">
        <v>0</v>
      </c>
      <c r="J35" s="15">
        <v>0</v>
      </c>
      <c r="K35" s="8">
        <v>0</v>
      </c>
      <c r="L35" s="9">
        <v>0</v>
      </c>
      <c r="M35" s="9">
        <v>0</v>
      </c>
      <c r="N35" s="9">
        <v>0</v>
      </c>
      <c r="O35" s="15">
        <v>0</v>
      </c>
      <c r="P35" s="8">
        <v>0</v>
      </c>
      <c r="Q35" s="9">
        <v>0</v>
      </c>
      <c r="R35" s="9">
        <v>0</v>
      </c>
      <c r="S35" s="9">
        <v>0</v>
      </c>
      <c r="T35" s="15">
        <v>0</v>
      </c>
      <c r="U35" s="75">
        <v>0</v>
      </c>
      <c r="V35" s="8">
        <v>0</v>
      </c>
      <c r="W35" s="75">
        <v>0</v>
      </c>
      <c r="X35" s="75">
        <v>0</v>
      </c>
      <c r="Y35" s="15">
        <v>0</v>
      </c>
      <c r="Z35" s="75">
        <v>0</v>
      </c>
      <c r="AA35" s="75">
        <v>0</v>
      </c>
      <c r="AB35" s="75">
        <v>20165150</v>
      </c>
      <c r="AC35" s="75">
        <v>0</v>
      </c>
      <c r="AD35" s="15">
        <v>20165150</v>
      </c>
      <c r="AE35" s="75">
        <v>0</v>
      </c>
      <c r="AF35" s="75">
        <v>0</v>
      </c>
      <c r="AG35" s="75">
        <v>0</v>
      </c>
      <c r="AH35" s="75">
        <v>0</v>
      </c>
      <c r="AI35" s="15">
        <v>0</v>
      </c>
      <c r="AJ35" s="75">
        <v>0</v>
      </c>
      <c r="AK35" s="75">
        <v>0</v>
      </c>
      <c r="AL35" s="75">
        <v>0</v>
      </c>
      <c r="AM35" s="75">
        <v>0</v>
      </c>
      <c r="AN35" s="15">
        <v>0</v>
      </c>
      <c r="AO35" s="75">
        <v>0</v>
      </c>
      <c r="AP35" s="75">
        <v>0</v>
      </c>
      <c r="AQ35" s="75">
        <v>0</v>
      </c>
      <c r="AR35" s="75">
        <v>0</v>
      </c>
      <c r="AS35" s="15">
        <v>0</v>
      </c>
      <c r="AT35" s="75">
        <v>0</v>
      </c>
      <c r="AU35" s="75">
        <v>0</v>
      </c>
      <c r="AV35" s="75">
        <v>0</v>
      </c>
      <c r="AW35" s="75">
        <v>0</v>
      </c>
      <c r="AX35" s="15">
        <v>0</v>
      </c>
      <c r="AY35" s="75">
        <v>0</v>
      </c>
      <c r="AZ35" s="75">
        <v>0</v>
      </c>
      <c r="BB35" s="141"/>
    </row>
    <row r="36" spans="2:54" ht="22.5">
      <c r="B36" s="23" t="s">
        <v>235</v>
      </c>
      <c r="C36" s="23" t="s">
        <v>236</v>
      </c>
      <c r="D36" s="15">
        <v>0</v>
      </c>
      <c r="E36" s="15">
        <v>0</v>
      </c>
      <c r="F36" s="8">
        <v>0</v>
      </c>
      <c r="G36" s="9">
        <v>0</v>
      </c>
      <c r="H36" s="9">
        <v>0</v>
      </c>
      <c r="I36" s="9">
        <v>0</v>
      </c>
      <c r="J36" s="15">
        <v>0</v>
      </c>
      <c r="K36" s="8">
        <v>0</v>
      </c>
      <c r="L36" s="9">
        <v>0</v>
      </c>
      <c r="M36" s="9">
        <v>0</v>
      </c>
      <c r="N36" s="9">
        <v>0</v>
      </c>
      <c r="O36" s="15">
        <v>0</v>
      </c>
      <c r="P36" s="8">
        <v>0</v>
      </c>
      <c r="Q36" s="9">
        <v>0</v>
      </c>
      <c r="R36" s="9">
        <v>0</v>
      </c>
      <c r="S36" s="9">
        <v>0</v>
      </c>
      <c r="T36" s="15">
        <v>0</v>
      </c>
      <c r="U36" s="75">
        <v>0</v>
      </c>
      <c r="V36" s="8">
        <v>0</v>
      </c>
      <c r="W36" s="75">
        <v>0</v>
      </c>
      <c r="X36" s="75">
        <v>0</v>
      </c>
      <c r="Y36" s="15">
        <v>0</v>
      </c>
      <c r="Z36" s="75">
        <v>0</v>
      </c>
      <c r="AA36" s="75">
        <v>0</v>
      </c>
      <c r="AB36" s="75">
        <v>0</v>
      </c>
      <c r="AC36" s="75">
        <v>0</v>
      </c>
      <c r="AD36" s="15">
        <v>0</v>
      </c>
      <c r="AE36" s="75">
        <v>0</v>
      </c>
      <c r="AF36" s="75">
        <v>0</v>
      </c>
      <c r="AG36" s="75">
        <v>0</v>
      </c>
      <c r="AH36" s="75">
        <v>59000</v>
      </c>
      <c r="AI36" s="15">
        <v>59000</v>
      </c>
      <c r="AJ36" s="75">
        <v>0</v>
      </c>
      <c r="AK36" s="75">
        <v>8867</v>
      </c>
      <c r="AL36" s="75">
        <v>78684</v>
      </c>
      <c r="AM36" s="75">
        <v>105172</v>
      </c>
      <c r="AN36" s="15">
        <v>192723</v>
      </c>
      <c r="AO36" s="75">
        <v>306000</v>
      </c>
      <c r="AP36" s="75">
        <v>13279</v>
      </c>
      <c r="AQ36" s="75">
        <v>21413</v>
      </c>
      <c r="AR36" s="75">
        <v>15806</v>
      </c>
      <c r="AS36" s="15">
        <v>356498</v>
      </c>
      <c r="AT36" s="75">
        <v>10772</v>
      </c>
      <c r="AU36" s="75">
        <v>27351</v>
      </c>
      <c r="AV36" s="75">
        <v>94836</v>
      </c>
      <c r="AW36" s="75">
        <v>41006</v>
      </c>
      <c r="AX36" s="15">
        <v>173965</v>
      </c>
      <c r="AY36" s="75">
        <v>70535</v>
      </c>
      <c r="AZ36" s="75">
        <v>3178</v>
      </c>
      <c r="BA36" s="72"/>
      <c r="BB36" s="141"/>
    </row>
    <row r="37" spans="2:54" s="3" customFormat="1">
      <c r="B37" s="22" t="s">
        <v>128</v>
      </c>
      <c r="C37" s="4" t="s">
        <v>129</v>
      </c>
      <c r="D37" s="12">
        <v>-1097131</v>
      </c>
      <c r="E37" s="12">
        <v>-764393</v>
      </c>
      <c r="F37" s="5">
        <v>-16939</v>
      </c>
      <c r="G37" s="6">
        <v>0</v>
      </c>
      <c r="H37" s="6">
        <v>-199615</v>
      </c>
      <c r="I37" s="6">
        <v>-231285</v>
      </c>
      <c r="J37" s="12">
        <v>-447839</v>
      </c>
      <c r="K37" s="5">
        <v>-353168</v>
      </c>
      <c r="L37" s="6">
        <v>-497607</v>
      </c>
      <c r="M37" s="6">
        <v>-420156</v>
      </c>
      <c r="N37" s="6">
        <v>-494778</v>
      </c>
      <c r="O37" s="12">
        <v>-1765709</v>
      </c>
      <c r="P37" s="5">
        <v>-1001908</v>
      </c>
      <c r="Q37" s="6">
        <v>-889525</v>
      </c>
      <c r="R37" s="6">
        <v>-1097420</v>
      </c>
      <c r="S37" s="6">
        <v>-554459</v>
      </c>
      <c r="T37" s="12">
        <v>-3543312</v>
      </c>
      <c r="U37" s="76">
        <v>-959914</v>
      </c>
      <c r="V37" s="5">
        <v>-867816.64999999991</v>
      </c>
      <c r="W37" s="76">
        <v>-1815083.54</v>
      </c>
      <c r="X37" s="76">
        <v>-1034955.81</v>
      </c>
      <c r="Y37" s="12">
        <v>-4677770</v>
      </c>
      <c r="Z37" s="76">
        <v>-2909365</v>
      </c>
      <c r="AA37" s="76">
        <v>-9462408.0851600002</v>
      </c>
      <c r="AB37" s="76">
        <v>-217595384</v>
      </c>
      <c r="AC37" s="76">
        <v>-13159938.914840013</v>
      </c>
      <c r="AD37" s="12">
        <f>SUM(AD38:AD41)</f>
        <v>-243127096</v>
      </c>
      <c r="AE37" s="76">
        <f>SUM(AE38:AE41)</f>
        <v>-23950880</v>
      </c>
      <c r="AF37" s="76">
        <f>SUM(AF38:AF41)</f>
        <v>-15585200.101023998</v>
      </c>
      <c r="AG37" s="76">
        <v>-8184800.8989759982</v>
      </c>
      <c r="AH37" s="76">
        <v>-8425552</v>
      </c>
      <c r="AI37" s="12">
        <v>-56146433</v>
      </c>
      <c r="AJ37" s="76">
        <v>-16905767</v>
      </c>
      <c r="AK37" s="76">
        <v>-9550124</v>
      </c>
      <c r="AL37" s="76">
        <v>-2076571</v>
      </c>
      <c r="AM37" s="76">
        <v>-448608</v>
      </c>
      <c r="AN37" s="12">
        <v>-28981070</v>
      </c>
      <c r="AO37" s="76">
        <v>-1738947</v>
      </c>
      <c r="AP37" s="76">
        <v>-12527104</v>
      </c>
      <c r="AQ37" s="76">
        <v>-1384117</v>
      </c>
      <c r="AR37" s="76">
        <v>-2301597</v>
      </c>
      <c r="AS37" s="12">
        <v>-17951765</v>
      </c>
      <c r="AT37" s="76">
        <v>-881174</v>
      </c>
      <c r="AU37" s="76">
        <v>-15698554</v>
      </c>
      <c r="AV37" s="76">
        <v>-1762299</v>
      </c>
      <c r="AW37" s="76">
        <v>-607657</v>
      </c>
      <c r="AX37" s="12">
        <f>SUM(AX38:AX40)</f>
        <v>-18949684</v>
      </c>
      <c r="AY37" s="76">
        <v>-1239125</v>
      </c>
      <c r="AZ37" s="76">
        <v>-19795859</v>
      </c>
      <c r="BB37" s="141"/>
    </row>
    <row r="38" spans="2:54" ht="22.5">
      <c r="B38" s="23" t="s">
        <v>219</v>
      </c>
      <c r="C38" s="7" t="s">
        <v>130</v>
      </c>
      <c r="D38" s="15">
        <v>-1097131</v>
      </c>
      <c r="E38" s="15">
        <v>-764393</v>
      </c>
      <c r="F38" s="8">
        <v>-16939</v>
      </c>
      <c r="G38" s="9">
        <v>0</v>
      </c>
      <c r="H38" s="9">
        <v>-199615</v>
      </c>
      <c r="I38" s="9">
        <v>-231285</v>
      </c>
      <c r="J38" s="15">
        <v>-447839</v>
      </c>
      <c r="K38" s="8">
        <v>-353168</v>
      </c>
      <c r="L38" s="9">
        <v>-497607</v>
      </c>
      <c r="M38" s="9">
        <v>-420156</v>
      </c>
      <c r="N38" s="9">
        <v>-494778</v>
      </c>
      <c r="O38" s="15">
        <v>-1765709</v>
      </c>
      <c r="P38" s="8">
        <v>-1001908</v>
      </c>
      <c r="Q38" s="9">
        <v>-889525</v>
      </c>
      <c r="R38" s="9">
        <v>-1017420</v>
      </c>
      <c r="S38" s="9">
        <v>-554459</v>
      </c>
      <c r="T38" s="15">
        <v>-3463312</v>
      </c>
      <c r="U38" s="75">
        <v>-959914</v>
      </c>
      <c r="V38" s="8">
        <v>-867816.64999999991</v>
      </c>
      <c r="W38" s="75">
        <v>-930083.54</v>
      </c>
      <c r="X38" s="75">
        <v>-1034956.0699999998</v>
      </c>
      <c r="Y38" s="15">
        <v>-3792770.26</v>
      </c>
      <c r="Z38" s="75">
        <v>-2909365</v>
      </c>
      <c r="AA38" s="75">
        <v>-9462408.0851600002</v>
      </c>
      <c r="AB38" s="75">
        <v>-217170526</v>
      </c>
      <c r="AC38" s="75">
        <v>-13004796.914840013</v>
      </c>
      <c r="AD38" s="15">
        <f>-218160548-24386548</f>
        <v>-242547096</v>
      </c>
      <c r="AE38" s="75">
        <v>-9630481</v>
      </c>
      <c r="AF38" s="75">
        <v>-15585200.101023998</v>
      </c>
      <c r="AG38" s="75">
        <v>-8184800.8989760019</v>
      </c>
      <c r="AH38" s="75">
        <v>-6225552</v>
      </c>
      <c r="AI38" s="15">
        <v>-39626034</v>
      </c>
      <c r="AJ38" s="75">
        <v>-5061360</v>
      </c>
      <c r="AK38" s="75">
        <v>-5200030</v>
      </c>
      <c r="AL38" s="75">
        <v>-340577</v>
      </c>
      <c r="AM38" s="75">
        <v>-131333</v>
      </c>
      <c r="AN38" s="15">
        <v>-10733300</v>
      </c>
      <c r="AO38" s="75">
        <v>-173882</v>
      </c>
      <c r="AP38" s="75">
        <v>-1569389</v>
      </c>
      <c r="AQ38" s="75">
        <v>-1384117</v>
      </c>
      <c r="AR38" s="75">
        <v>-1144330</v>
      </c>
      <c r="AS38" s="15">
        <v>-4271718</v>
      </c>
      <c r="AT38" s="75">
        <v>-881174</v>
      </c>
      <c r="AU38" s="75">
        <v>-1029833</v>
      </c>
      <c r="AV38" s="75">
        <v>-541738</v>
      </c>
      <c r="AW38" s="75">
        <v>-607657</v>
      </c>
      <c r="AX38" s="15">
        <v>-3060402</v>
      </c>
      <c r="AY38" s="75">
        <v>-1239125</v>
      </c>
      <c r="AZ38" s="75">
        <v>-1746700</v>
      </c>
      <c r="BA38" s="72"/>
      <c r="BB38" s="141"/>
    </row>
    <row r="39" spans="2:54">
      <c r="B39" s="23" t="s">
        <v>228</v>
      </c>
      <c r="C39" s="7" t="s">
        <v>229</v>
      </c>
      <c r="D39" s="15">
        <v>0</v>
      </c>
      <c r="E39" s="15">
        <v>0</v>
      </c>
      <c r="F39" s="8">
        <v>0</v>
      </c>
      <c r="G39" s="9">
        <v>0</v>
      </c>
      <c r="H39" s="9">
        <v>0</v>
      </c>
      <c r="I39" s="9">
        <v>0</v>
      </c>
      <c r="J39" s="15">
        <v>0</v>
      </c>
      <c r="K39" s="8">
        <v>0</v>
      </c>
      <c r="L39" s="9">
        <v>0</v>
      </c>
      <c r="M39" s="9">
        <v>0</v>
      </c>
      <c r="N39" s="9">
        <v>0</v>
      </c>
      <c r="O39" s="15">
        <v>0</v>
      </c>
      <c r="P39" s="8">
        <v>0</v>
      </c>
      <c r="Q39" s="9">
        <v>0</v>
      </c>
      <c r="R39" s="9">
        <v>0</v>
      </c>
      <c r="S39" s="9">
        <v>0</v>
      </c>
      <c r="T39" s="15">
        <v>0</v>
      </c>
      <c r="U39" s="81">
        <v>0</v>
      </c>
      <c r="V39" s="8">
        <v>0</v>
      </c>
      <c r="W39" s="75">
        <v>0</v>
      </c>
      <c r="X39" s="75">
        <v>0</v>
      </c>
      <c r="Y39" s="15">
        <v>0</v>
      </c>
      <c r="Z39" s="81">
        <v>0</v>
      </c>
      <c r="AA39" s="75">
        <v>0</v>
      </c>
      <c r="AB39" s="75">
        <v>0</v>
      </c>
      <c r="AC39" s="75">
        <v>0</v>
      </c>
      <c r="AD39" s="15">
        <v>0</v>
      </c>
      <c r="AE39" s="75">
        <v>-14320399</v>
      </c>
      <c r="AF39" s="75">
        <v>0</v>
      </c>
      <c r="AG39" s="75">
        <v>0</v>
      </c>
      <c r="AH39" s="75">
        <v>0</v>
      </c>
      <c r="AI39" s="15">
        <v>-14320399</v>
      </c>
      <c r="AJ39" s="75">
        <v>-11844407</v>
      </c>
      <c r="AK39" s="75">
        <v>0</v>
      </c>
      <c r="AL39" s="75">
        <v>-1135994</v>
      </c>
      <c r="AM39" s="75">
        <v>0</v>
      </c>
      <c r="AN39" s="15">
        <v>-12980401</v>
      </c>
      <c r="AO39" s="75">
        <v>-1211790</v>
      </c>
      <c r="AP39" s="75">
        <v>0</v>
      </c>
      <c r="AQ39" s="75">
        <v>0</v>
      </c>
      <c r="AR39" s="75">
        <v>-1157267</v>
      </c>
      <c r="AS39" s="15">
        <v>-2369057</v>
      </c>
      <c r="AT39" s="75">
        <v>0</v>
      </c>
      <c r="AU39" s="75">
        <v>0</v>
      </c>
      <c r="AV39" s="75">
        <v>-1220561</v>
      </c>
      <c r="AW39" s="75">
        <v>0</v>
      </c>
      <c r="AX39" s="15">
        <v>-1220561</v>
      </c>
      <c r="AY39" s="75">
        <v>0</v>
      </c>
      <c r="AZ39" s="75">
        <v>0</v>
      </c>
      <c r="BB39" s="141"/>
    </row>
    <row r="40" spans="2:54">
      <c r="B40" s="23" t="s">
        <v>264</v>
      </c>
      <c r="C40" s="7" t="s">
        <v>265</v>
      </c>
      <c r="D40" s="15">
        <v>0</v>
      </c>
      <c r="E40" s="15">
        <v>0</v>
      </c>
      <c r="F40" s="8">
        <v>0</v>
      </c>
      <c r="G40" s="9">
        <v>0</v>
      </c>
      <c r="H40" s="9">
        <v>0</v>
      </c>
      <c r="I40" s="9">
        <v>0</v>
      </c>
      <c r="J40" s="15">
        <v>0</v>
      </c>
      <c r="K40" s="8">
        <v>0</v>
      </c>
      <c r="L40" s="9">
        <v>0</v>
      </c>
      <c r="M40" s="9">
        <v>0</v>
      </c>
      <c r="N40" s="9">
        <v>0</v>
      </c>
      <c r="O40" s="15">
        <v>0</v>
      </c>
      <c r="P40" s="8">
        <v>0</v>
      </c>
      <c r="Q40" s="9">
        <v>0</v>
      </c>
      <c r="R40" s="9">
        <v>0</v>
      </c>
      <c r="S40" s="9">
        <v>0</v>
      </c>
      <c r="T40" s="15">
        <v>0</v>
      </c>
      <c r="U40" s="81">
        <v>0</v>
      </c>
      <c r="V40" s="8">
        <v>0</v>
      </c>
      <c r="W40" s="75">
        <v>0</v>
      </c>
      <c r="X40" s="75">
        <v>0</v>
      </c>
      <c r="Y40" s="15">
        <v>0</v>
      </c>
      <c r="Z40" s="81">
        <v>0</v>
      </c>
      <c r="AA40" s="75">
        <v>0</v>
      </c>
      <c r="AB40" s="75">
        <v>0</v>
      </c>
      <c r="AC40" s="75">
        <v>0</v>
      </c>
      <c r="AD40" s="15">
        <v>0</v>
      </c>
      <c r="AE40" s="75">
        <v>0</v>
      </c>
      <c r="AF40" s="75">
        <v>0</v>
      </c>
      <c r="AG40" s="75">
        <v>0</v>
      </c>
      <c r="AH40" s="75">
        <v>0</v>
      </c>
      <c r="AI40" s="15">
        <v>0</v>
      </c>
      <c r="AJ40" s="75">
        <v>0</v>
      </c>
      <c r="AK40" s="75">
        <v>-4350094</v>
      </c>
      <c r="AL40" s="75">
        <v>0</v>
      </c>
      <c r="AM40" s="75">
        <v>0</v>
      </c>
      <c r="AN40" s="15">
        <v>-4350094</v>
      </c>
      <c r="AO40" s="75">
        <v>0</v>
      </c>
      <c r="AP40" s="75">
        <v>-10957715</v>
      </c>
      <c r="AQ40" s="75">
        <v>0</v>
      </c>
      <c r="AR40" s="75">
        <v>0</v>
      </c>
      <c r="AS40" s="15">
        <v>-10957715</v>
      </c>
      <c r="AT40" s="75">
        <v>0</v>
      </c>
      <c r="AU40" s="75">
        <v>-14668721</v>
      </c>
      <c r="AV40" s="75">
        <v>0</v>
      </c>
      <c r="AW40" s="75">
        <v>0</v>
      </c>
      <c r="AX40" s="15">
        <v>-14668721</v>
      </c>
      <c r="AY40" s="75">
        <v>0</v>
      </c>
      <c r="AZ40" s="75">
        <v>-18049159</v>
      </c>
      <c r="BB40" s="141"/>
    </row>
    <row r="41" spans="2:54">
      <c r="B41" s="23" t="s">
        <v>176</v>
      </c>
      <c r="C41" s="7" t="s">
        <v>177</v>
      </c>
      <c r="D41" s="15">
        <v>0</v>
      </c>
      <c r="E41" s="15">
        <v>0</v>
      </c>
      <c r="F41" s="8">
        <v>0</v>
      </c>
      <c r="G41" s="9">
        <v>0</v>
      </c>
      <c r="H41" s="9">
        <v>0</v>
      </c>
      <c r="I41" s="9">
        <v>0</v>
      </c>
      <c r="J41" s="15">
        <v>0</v>
      </c>
      <c r="K41" s="8">
        <v>0</v>
      </c>
      <c r="L41" s="9">
        <v>0</v>
      </c>
      <c r="M41" s="9">
        <v>0</v>
      </c>
      <c r="N41" s="9">
        <v>0</v>
      </c>
      <c r="O41" s="15">
        <v>0</v>
      </c>
      <c r="P41" s="8">
        <v>0</v>
      </c>
      <c r="Q41" s="9">
        <v>0</v>
      </c>
      <c r="R41" s="9">
        <v>-80000</v>
      </c>
      <c r="S41" s="9">
        <v>0</v>
      </c>
      <c r="T41" s="15">
        <v>-80000</v>
      </c>
      <c r="U41" s="75">
        <v>0</v>
      </c>
      <c r="V41" s="8">
        <v>0</v>
      </c>
      <c r="W41" s="75">
        <v>-885000</v>
      </c>
      <c r="X41" s="75">
        <v>0</v>
      </c>
      <c r="Y41" s="15">
        <v>-885000</v>
      </c>
      <c r="Z41" s="75">
        <v>0</v>
      </c>
      <c r="AA41" s="75">
        <v>0</v>
      </c>
      <c r="AB41" s="75">
        <v>-424858</v>
      </c>
      <c r="AC41" s="75">
        <v>-155142</v>
      </c>
      <c r="AD41" s="15">
        <v>-580000</v>
      </c>
      <c r="AE41" s="75">
        <v>0</v>
      </c>
      <c r="AF41" s="75">
        <v>0</v>
      </c>
      <c r="AG41" s="75">
        <v>0</v>
      </c>
      <c r="AH41" s="75">
        <v>-2200000</v>
      </c>
      <c r="AI41" s="15">
        <v>-2200000</v>
      </c>
      <c r="AJ41" s="75">
        <v>0</v>
      </c>
      <c r="AK41" s="75">
        <v>0</v>
      </c>
      <c r="AL41" s="75">
        <v>-600000</v>
      </c>
      <c r="AM41" s="75">
        <v>-317275</v>
      </c>
      <c r="AN41" s="15">
        <v>-917275</v>
      </c>
      <c r="AO41" s="75">
        <v>-353275</v>
      </c>
      <c r="AP41" s="75">
        <v>0</v>
      </c>
      <c r="AQ41" s="75">
        <v>0</v>
      </c>
      <c r="AR41" s="75">
        <v>0</v>
      </c>
      <c r="AS41" s="15">
        <v>-353275</v>
      </c>
      <c r="AT41" s="75">
        <v>0</v>
      </c>
      <c r="AU41" s="75">
        <v>0</v>
      </c>
      <c r="AV41" s="75">
        <v>0</v>
      </c>
      <c r="AW41" s="75">
        <v>0</v>
      </c>
      <c r="AX41" s="15">
        <v>0</v>
      </c>
      <c r="AY41" s="75">
        <v>0</v>
      </c>
      <c r="AZ41" s="75">
        <v>0</v>
      </c>
      <c r="BB41" s="141"/>
    </row>
    <row r="42" spans="2:54" ht="22.5">
      <c r="B42" s="22" t="s">
        <v>3</v>
      </c>
      <c r="C42" s="4" t="s">
        <v>131</v>
      </c>
      <c r="D42" s="12">
        <v>-1097131</v>
      </c>
      <c r="E42" s="12">
        <v>-764393</v>
      </c>
      <c r="F42" s="5">
        <v>-16939</v>
      </c>
      <c r="G42" s="6">
        <v>0</v>
      </c>
      <c r="H42" s="6">
        <v>-199615</v>
      </c>
      <c r="I42" s="6">
        <v>-231285</v>
      </c>
      <c r="J42" s="12">
        <v>-447839</v>
      </c>
      <c r="K42" s="5">
        <v>-353168</v>
      </c>
      <c r="L42" s="6">
        <v>-497607</v>
      </c>
      <c r="M42" s="6">
        <v>-420156</v>
      </c>
      <c r="N42" s="6">
        <v>-494778</v>
      </c>
      <c r="O42" s="12">
        <f>O38</f>
        <v>-1765709</v>
      </c>
      <c r="P42" s="5">
        <v>-1001908</v>
      </c>
      <c r="Q42" s="6">
        <v>-889525</v>
      </c>
      <c r="R42" s="6">
        <v>-1097420</v>
      </c>
      <c r="S42" s="6">
        <v>-554459</v>
      </c>
      <c r="T42" s="12">
        <v>-3543312</v>
      </c>
      <c r="U42" s="76">
        <v>-959914</v>
      </c>
      <c r="V42" s="5">
        <v>-847816.64999999991</v>
      </c>
      <c r="W42" s="76">
        <v>-1755083.54</v>
      </c>
      <c r="X42" s="76">
        <v>-1034956.0699999998</v>
      </c>
      <c r="Y42" s="12">
        <v>-4597770.26</v>
      </c>
      <c r="Z42" s="76">
        <v>-2909365</v>
      </c>
      <c r="AA42" s="76">
        <v>-8568650.5551600009</v>
      </c>
      <c r="AB42" s="76">
        <v>-197438990.53</v>
      </c>
      <c r="AC42" s="76">
        <v>-13087595.914839983</v>
      </c>
      <c r="AD42" s="12">
        <v>-222004602</v>
      </c>
      <c r="AE42" s="76">
        <v>-23728299</v>
      </c>
      <c r="AF42" s="76">
        <v>-15403477.101024002</v>
      </c>
      <c r="AG42" s="76">
        <v>-8006013.8989759982</v>
      </c>
      <c r="AH42" s="76">
        <v>-8366552</v>
      </c>
      <c r="AI42" s="12">
        <v>-55504342</v>
      </c>
      <c r="AJ42" s="76">
        <v>-14686523</v>
      </c>
      <c r="AK42" s="76">
        <v>-9541257</v>
      </c>
      <c r="AL42" s="76">
        <v>-1997887</v>
      </c>
      <c r="AM42" s="76">
        <v>-343436</v>
      </c>
      <c r="AN42" s="12">
        <v>-26569103</v>
      </c>
      <c r="AO42" s="76">
        <v>-1432947</v>
      </c>
      <c r="AP42" s="76">
        <v>-12513825</v>
      </c>
      <c r="AQ42" s="76">
        <v>-1362704</v>
      </c>
      <c r="AR42" s="76">
        <v>-2285791</v>
      </c>
      <c r="AS42" s="12">
        <v>-17595267</v>
      </c>
      <c r="AT42" s="76">
        <v>-870402</v>
      </c>
      <c r="AU42" s="76">
        <v>-15671203</v>
      </c>
      <c r="AV42" s="76">
        <v>-1667463</v>
      </c>
      <c r="AW42" s="76">
        <v>-566651</v>
      </c>
      <c r="AX42" s="12">
        <v>-18775719</v>
      </c>
      <c r="AY42" s="76">
        <v>-1168590</v>
      </c>
      <c r="AZ42" s="76">
        <v>-19792681</v>
      </c>
      <c r="BB42" s="141"/>
    </row>
    <row r="43" spans="2:54">
      <c r="B43" s="23"/>
      <c r="C43" s="7"/>
      <c r="D43" s="15"/>
      <c r="E43" s="15"/>
      <c r="F43" s="8"/>
      <c r="G43" s="9"/>
      <c r="H43" s="9"/>
      <c r="I43" s="9"/>
      <c r="J43" s="15"/>
      <c r="K43" s="8"/>
      <c r="L43" s="9"/>
      <c r="M43" s="9"/>
      <c r="N43" s="9"/>
      <c r="O43" s="15"/>
      <c r="P43" s="8"/>
      <c r="Q43" s="9"/>
      <c r="R43" s="9"/>
      <c r="S43" s="9"/>
      <c r="T43" s="15"/>
      <c r="U43" s="75"/>
      <c r="V43" s="8"/>
      <c r="W43" s="75"/>
      <c r="X43" s="75"/>
      <c r="Y43" s="15"/>
      <c r="Z43" s="75"/>
      <c r="AA43" s="75"/>
      <c r="AB43" s="75"/>
      <c r="AC43" s="75"/>
      <c r="AD43" s="15"/>
      <c r="AE43" s="75"/>
      <c r="AF43" s="75"/>
      <c r="AG43" s="75"/>
      <c r="AH43" s="75"/>
      <c r="AI43" s="15"/>
      <c r="AJ43" s="75"/>
      <c r="AK43" s="75"/>
      <c r="AL43" s="75"/>
      <c r="AM43" s="75"/>
      <c r="AN43" s="15"/>
      <c r="AO43" s="75"/>
      <c r="AP43" s="75"/>
      <c r="AQ43" s="75"/>
      <c r="AR43" s="75"/>
      <c r="AS43" s="15"/>
      <c r="AT43" s="75"/>
      <c r="AU43" s="75"/>
      <c r="AV43" s="75"/>
      <c r="AW43" s="75"/>
      <c r="AX43" s="15"/>
      <c r="AY43" s="75"/>
      <c r="AZ43" s="75"/>
      <c r="BB43" s="141"/>
    </row>
    <row r="44" spans="2:54" s="66" customFormat="1">
      <c r="B44" s="67" t="s">
        <v>26</v>
      </c>
      <c r="C44" s="68" t="s">
        <v>132</v>
      </c>
      <c r="D44" s="69"/>
      <c r="E44" s="69"/>
      <c r="F44" s="70"/>
      <c r="G44" s="68"/>
      <c r="H44" s="68"/>
      <c r="I44" s="68"/>
      <c r="J44" s="69"/>
      <c r="K44" s="70"/>
      <c r="L44" s="68"/>
      <c r="M44" s="68"/>
      <c r="N44" s="68"/>
      <c r="O44" s="69"/>
      <c r="P44" s="70"/>
      <c r="Q44" s="68"/>
      <c r="R44" s="68"/>
      <c r="S44" s="68"/>
      <c r="T44" s="69"/>
      <c r="U44" s="83"/>
      <c r="V44" s="70"/>
      <c r="W44" s="85"/>
      <c r="X44" s="85"/>
      <c r="Y44" s="69"/>
      <c r="Z44" s="85"/>
      <c r="AA44" s="85"/>
      <c r="AB44" s="85"/>
      <c r="AC44" s="85"/>
      <c r="AD44" s="69"/>
      <c r="AE44" s="85"/>
      <c r="AF44" s="85"/>
      <c r="AG44" s="85"/>
      <c r="AH44" s="85"/>
      <c r="AI44" s="69"/>
      <c r="AJ44" s="85"/>
      <c r="AK44" s="85"/>
      <c r="AL44" s="85"/>
      <c r="AM44" s="85"/>
      <c r="AN44" s="69"/>
      <c r="AO44" s="85"/>
      <c r="AP44" s="85"/>
      <c r="AQ44" s="85"/>
      <c r="AR44" s="85"/>
      <c r="AS44" s="69"/>
      <c r="AT44" s="85"/>
      <c r="AU44" s="85"/>
      <c r="AV44" s="85"/>
      <c r="AW44" s="85"/>
      <c r="AX44" s="69"/>
      <c r="AY44" s="85"/>
      <c r="AZ44" s="85"/>
      <c r="BB44" s="141"/>
    </row>
    <row r="45" spans="2:54" s="3" customFormat="1">
      <c r="B45" s="22" t="s">
        <v>127</v>
      </c>
      <c r="C45" s="4" t="s">
        <v>126</v>
      </c>
      <c r="D45" s="12">
        <v>4800</v>
      </c>
      <c r="E45" s="12">
        <v>0</v>
      </c>
      <c r="F45" s="5">
        <v>0</v>
      </c>
      <c r="G45" s="6">
        <v>0</v>
      </c>
      <c r="H45" s="6">
        <v>0</v>
      </c>
      <c r="I45" s="6">
        <v>150000</v>
      </c>
      <c r="J45" s="12">
        <v>150000</v>
      </c>
      <c r="K45" s="5">
        <v>0</v>
      </c>
      <c r="L45" s="6">
        <v>0</v>
      </c>
      <c r="M45" s="6">
        <v>0</v>
      </c>
      <c r="N45" s="6">
        <v>0</v>
      </c>
      <c r="O45" s="12">
        <v>0</v>
      </c>
      <c r="P45" s="5">
        <v>0</v>
      </c>
      <c r="Q45" s="6">
        <v>0</v>
      </c>
      <c r="R45" s="6">
        <v>1625</v>
      </c>
      <c r="S45" s="6">
        <v>0</v>
      </c>
      <c r="T45" s="12">
        <v>1625</v>
      </c>
      <c r="U45" s="80">
        <v>0</v>
      </c>
      <c r="V45" s="5">
        <v>0</v>
      </c>
      <c r="W45" s="76">
        <v>0</v>
      </c>
      <c r="X45" s="76">
        <v>2606</v>
      </c>
      <c r="Y45" s="12">
        <v>2606</v>
      </c>
      <c r="Z45" s="80">
        <v>0</v>
      </c>
      <c r="AA45" s="76">
        <v>0</v>
      </c>
      <c r="AB45" s="76">
        <v>3447.2</v>
      </c>
      <c r="AC45" s="76">
        <v>-0.1999999999998181</v>
      </c>
      <c r="AD45" s="12">
        <v>3447</v>
      </c>
      <c r="AE45" s="76">
        <v>0</v>
      </c>
      <c r="AF45" s="76">
        <v>0</v>
      </c>
      <c r="AG45" s="76">
        <v>3304</v>
      </c>
      <c r="AH45" s="76">
        <v>0</v>
      </c>
      <c r="AI45" s="12">
        <v>3304</v>
      </c>
      <c r="AJ45" s="76">
        <v>0</v>
      </c>
      <c r="AK45" s="76">
        <v>0</v>
      </c>
      <c r="AL45" s="76">
        <v>0</v>
      </c>
      <c r="AM45" s="76">
        <v>0</v>
      </c>
      <c r="AN45" s="12">
        <v>0</v>
      </c>
      <c r="AO45" s="76">
        <v>1184154</v>
      </c>
      <c r="AP45" s="76">
        <v>264943</v>
      </c>
      <c r="AQ45" s="76">
        <v>0</v>
      </c>
      <c r="AR45" s="76">
        <v>260</v>
      </c>
      <c r="AS45" s="12">
        <v>1449357</v>
      </c>
      <c r="AT45" s="76">
        <v>0</v>
      </c>
      <c r="AU45" s="76">
        <v>1515</v>
      </c>
      <c r="AV45" s="76">
        <v>0</v>
      </c>
      <c r="AW45" s="76">
        <v>0</v>
      </c>
      <c r="AX45" s="12">
        <v>1515</v>
      </c>
      <c r="AY45" s="76">
        <v>300</v>
      </c>
      <c r="AZ45" s="76">
        <f>SUM(AZ46:AZ48)</f>
        <v>0</v>
      </c>
      <c r="BB45" s="141"/>
    </row>
    <row r="46" spans="2:54">
      <c r="B46" s="23" t="s">
        <v>29</v>
      </c>
      <c r="C46" s="7" t="s">
        <v>198</v>
      </c>
      <c r="D46" s="15">
        <v>0</v>
      </c>
      <c r="E46" s="15">
        <v>0</v>
      </c>
      <c r="F46" s="8">
        <v>0</v>
      </c>
      <c r="G46" s="9">
        <v>0</v>
      </c>
      <c r="H46" s="9">
        <v>0</v>
      </c>
      <c r="I46" s="9">
        <v>0</v>
      </c>
      <c r="J46" s="15">
        <v>0</v>
      </c>
      <c r="K46" s="8">
        <v>0</v>
      </c>
      <c r="L46" s="9">
        <v>0</v>
      </c>
      <c r="M46" s="9">
        <v>0</v>
      </c>
      <c r="N46" s="9">
        <v>0</v>
      </c>
      <c r="O46" s="15">
        <v>0</v>
      </c>
      <c r="P46" s="8">
        <v>0</v>
      </c>
      <c r="Q46" s="9">
        <v>0</v>
      </c>
      <c r="R46" s="9">
        <v>0</v>
      </c>
      <c r="S46" s="9">
        <v>0</v>
      </c>
      <c r="T46" s="15">
        <v>0</v>
      </c>
      <c r="U46" s="81">
        <v>0</v>
      </c>
      <c r="V46" s="8">
        <v>0</v>
      </c>
      <c r="W46" s="75">
        <v>0</v>
      </c>
      <c r="X46" s="75">
        <v>0</v>
      </c>
      <c r="Y46" s="15">
        <v>0</v>
      </c>
      <c r="Z46" s="81">
        <v>0</v>
      </c>
      <c r="AA46" s="75">
        <v>0</v>
      </c>
      <c r="AB46" s="75">
        <v>0</v>
      </c>
      <c r="AC46" s="75">
        <v>0</v>
      </c>
      <c r="AD46" s="15">
        <v>0</v>
      </c>
      <c r="AE46" s="75">
        <v>0</v>
      </c>
      <c r="AF46" s="75">
        <v>0</v>
      </c>
      <c r="AG46" s="75">
        <v>0</v>
      </c>
      <c r="AH46" s="75">
        <v>0</v>
      </c>
      <c r="AI46" s="15">
        <v>0</v>
      </c>
      <c r="AJ46" s="75">
        <v>0</v>
      </c>
      <c r="AK46" s="75">
        <v>0</v>
      </c>
      <c r="AL46" s="75">
        <v>0</v>
      </c>
      <c r="AM46" s="75">
        <v>0</v>
      </c>
      <c r="AN46" s="15">
        <v>0</v>
      </c>
      <c r="AO46" s="75">
        <v>0</v>
      </c>
      <c r="AP46" s="75">
        <v>0</v>
      </c>
      <c r="AQ46" s="75">
        <v>0</v>
      </c>
      <c r="AR46" s="75">
        <v>0</v>
      </c>
      <c r="AS46" s="12">
        <v>0</v>
      </c>
      <c r="AT46" s="75">
        <v>0</v>
      </c>
      <c r="AU46" s="75">
        <v>0</v>
      </c>
      <c r="AV46" s="75">
        <v>0</v>
      </c>
      <c r="AW46" s="75">
        <v>0</v>
      </c>
      <c r="AX46" s="12">
        <v>0</v>
      </c>
      <c r="AY46" s="75">
        <v>0</v>
      </c>
      <c r="AZ46" s="75">
        <v>0</v>
      </c>
      <c r="BB46" s="141"/>
    </row>
    <row r="47" spans="2:54" ht="33.75">
      <c r="B47" s="23" t="s">
        <v>27</v>
      </c>
      <c r="C47" s="23" t="s">
        <v>138</v>
      </c>
      <c r="D47" s="15">
        <v>4800</v>
      </c>
      <c r="E47" s="15">
        <v>0</v>
      </c>
      <c r="F47" s="8">
        <v>0</v>
      </c>
      <c r="G47" s="9">
        <v>0</v>
      </c>
      <c r="H47" s="9">
        <v>0</v>
      </c>
      <c r="I47" s="9">
        <v>150000</v>
      </c>
      <c r="J47" s="15">
        <v>150000</v>
      </c>
      <c r="K47" s="8">
        <v>0</v>
      </c>
      <c r="L47" s="9">
        <v>0</v>
      </c>
      <c r="M47" s="9">
        <v>0</v>
      </c>
      <c r="N47" s="9">
        <v>0</v>
      </c>
      <c r="O47" s="15">
        <v>0</v>
      </c>
      <c r="P47" s="8">
        <v>0</v>
      </c>
      <c r="Q47" s="9">
        <v>0</v>
      </c>
      <c r="R47" s="9">
        <v>1625</v>
      </c>
      <c r="S47" s="9">
        <v>0</v>
      </c>
      <c r="T47" s="15">
        <v>1625</v>
      </c>
      <c r="U47" s="75">
        <v>0</v>
      </c>
      <c r="V47" s="8">
        <v>0</v>
      </c>
      <c r="W47" s="75">
        <v>0</v>
      </c>
      <c r="X47" s="75">
        <v>2606</v>
      </c>
      <c r="Y47" s="15">
        <v>2606</v>
      </c>
      <c r="Z47" s="75">
        <v>0</v>
      </c>
      <c r="AA47" s="75">
        <v>0</v>
      </c>
      <c r="AB47" s="75">
        <v>3447.2</v>
      </c>
      <c r="AC47" s="75">
        <v>-0.1999999999998181</v>
      </c>
      <c r="AD47" s="15">
        <v>3447</v>
      </c>
      <c r="AE47" s="75">
        <v>0</v>
      </c>
      <c r="AF47" s="75">
        <v>0</v>
      </c>
      <c r="AG47" s="75">
        <v>3304</v>
      </c>
      <c r="AH47" s="75">
        <v>0</v>
      </c>
      <c r="AI47" s="15">
        <v>3304</v>
      </c>
      <c r="AJ47" s="75">
        <v>0</v>
      </c>
      <c r="AK47" s="75">
        <v>0</v>
      </c>
      <c r="AL47" s="75">
        <v>0</v>
      </c>
      <c r="AM47" s="75">
        <v>0</v>
      </c>
      <c r="AN47" s="15">
        <v>0</v>
      </c>
      <c r="AO47" s="75">
        <v>3146</v>
      </c>
      <c r="AP47" s="75">
        <v>0</v>
      </c>
      <c r="AQ47" s="75">
        <v>0</v>
      </c>
      <c r="AR47" s="75">
        <v>260</v>
      </c>
      <c r="AS47" s="15">
        <v>3406</v>
      </c>
      <c r="AT47" s="75">
        <v>0</v>
      </c>
      <c r="AU47" s="75">
        <v>1515</v>
      </c>
      <c r="AV47" s="75">
        <v>0</v>
      </c>
      <c r="AW47" s="75">
        <v>0</v>
      </c>
      <c r="AX47" s="15">
        <v>1515</v>
      </c>
      <c r="AY47" s="75">
        <v>300</v>
      </c>
      <c r="AZ47" s="75">
        <v>0</v>
      </c>
      <c r="BB47" s="141"/>
    </row>
    <row r="48" spans="2:54">
      <c r="B48" s="23" t="s">
        <v>293</v>
      </c>
      <c r="C48" s="23" t="s">
        <v>294</v>
      </c>
      <c r="D48" s="15">
        <v>0</v>
      </c>
      <c r="E48" s="15">
        <v>0</v>
      </c>
      <c r="F48" s="8">
        <v>0</v>
      </c>
      <c r="G48" s="9">
        <v>0</v>
      </c>
      <c r="H48" s="9">
        <v>0</v>
      </c>
      <c r="I48" s="9">
        <v>0</v>
      </c>
      <c r="J48" s="15">
        <v>0</v>
      </c>
      <c r="K48" s="8">
        <v>0</v>
      </c>
      <c r="L48" s="9">
        <v>0</v>
      </c>
      <c r="M48" s="9">
        <v>0</v>
      </c>
      <c r="N48" s="9">
        <v>0</v>
      </c>
      <c r="O48" s="15">
        <v>0</v>
      </c>
      <c r="P48" s="8">
        <v>0</v>
      </c>
      <c r="Q48" s="9">
        <v>0</v>
      </c>
      <c r="R48" s="9">
        <v>0</v>
      </c>
      <c r="S48" s="9">
        <v>0</v>
      </c>
      <c r="T48" s="15">
        <v>0</v>
      </c>
      <c r="U48" s="75">
        <v>0</v>
      </c>
      <c r="V48" s="8">
        <v>0</v>
      </c>
      <c r="W48" s="75">
        <v>0</v>
      </c>
      <c r="X48" s="75">
        <v>0</v>
      </c>
      <c r="Y48" s="15">
        <v>0</v>
      </c>
      <c r="Z48" s="75">
        <v>0</v>
      </c>
      <c r="AA48" s="75">
        <v>0</v>
      </c>
      <c r="AB48" s="75">
        <v>0</v>
      </c>
      <c r="AC48" s="75">
        <v>0</v>
      </c>
      <c r="AD48" s="15">
        <v>0</v>
      </c>
      <c r="AE48" s="75">
        <v>0</v>
      </c>
      <c r="AF48" s="75">
        <v>0</v>
      </c>
      <c r="AG48" s="75">
        <v>0</v>
      </c>
      <c r="AH48" s="75">
        <v>0</v>
      </c>
      <c r="AI48" s="15">
        <v>0</v>
      </c>
      <c r="AJ48" s="75">
        <v>0</v>
      </c>
      <c r="AK48" s="75">
        <v>0</v>
      </c>
      <c r="AL48" s="75">
        <v>0</v>
      </c>
      <c r="AM48" s="75">
        <v>0</v>
      </c>
      <c r="AN48" s="15">
        <v>0</v>
      </c>
      <c r="AO48" s="75">
        <v>1181008</v>
      </c>
      <c r="AP48" s="75">
        <v>264943</v>
      </c>
      <c r="AQ48" s="75">
        <v>0</v>
      </c>
      <c r="AR48" s="75">
        <v>0</v>
      </c>
      <c r="AS48" s="15">
        <v>1445951</v>
      </c>
      <c r="AT48" s="75">
        <v>0</v>
      </c>
      <c r="AU48" s="75">
        <v>0</v>
      </c>
      <c r="AV48" s="75">
        <v>0</v>
      </c>
      <c r="AW48" s="75">
        <v>0</v>
      </c>
      <c r="AX48" s="15">
        <v>0</v>
      </c>
      <c r="AY48" s="75">
        <v>0</v>
      </c>
      <c r="AZ48" s="75"/>
      <c r="BB48" s="141"/>
    </row>
    <row r="49" spans="1:54" s="3" customFormat="1">
      <c r="B49" s="22" t="s">
        <v>128</v>
      </c>
      <c r="C49" s="22" t="s">
        <v>129</v>
      </c>
      <c r="D49" s="12">
        <v>-2424525</v>
      </c>
      <c r="E49" s="12">
        <v>-2729128</v>
      </c>
      <c r="F49" s="5">
        <v>0</v>
      </c>
      <c r="G49" s="6">
        <v>-1431555</v>
      </c>
      <c r="H49" s="6">
        <f>-1431556+1</f>
        <v>-1431555</v>
      </c>
      <c r="I49" s="6">
        <v>0</v>
      </c>
      <c r="J49" s="12">
        <v>-2863110</v>
      </c>
      <c r="K49" s="5">
        <v>0</v>
      </c>
      <c r="L49" s="6">
        <v>-5110193</v>
      </c>
      <c r="M49" s="6">
        <v>-1198687</v>
      </c>
      <c r="N49" s="6">
        <v>0</v>
      </c>
      <c r="O49" s="12">
        <v>-6308880</v>
      </c>
      <c r="P49" s="5">
        <v>0</v>
      </c>
      <c r="Q49" s="6">
        <v>-27310500</v>
      </c>
      <c r="R49" s="6">
        <v>0</v>
      </c>
      <c r="S49" s="6">
        <v>0</v>
      </c>
      <c r="T49" s="12">
        <v>-27310500</v>
      </c>
      <c r="U49" s="76">
        <v>-194003</v>
      </c>
      <c r="V49" s="5">
        <v>-27568017.100000001</v>
      </c>
      <c r="W49" s="76">
        <v>-209951</v>
      </c>
      <c r="X49" s="76">
        <v>-273952</v>
      </c>
      <c r="Y49" s="12">
        <v>-28245923.100000001</v>
      </c>
      <c r="Z49" s="76">
        <v>-273953</v>
      </c>
      <c r="AA49" s="76">
        <v>-273954</v>
      </c>
      <c r="AB49" s="76">
        <v>-73245106</v>
      </c>
      <c r="AC49" s="76">
        <v>-1280562</v>
      </c>
      <c r="AD49" s="12">
        <f>SUM(AD50:AD53)</f>
        <v>-75073575</v>
      </c>
      <c r="AE49" s="76">
        <f>SUM(AE50:AE53)</f>
        <v>-19552561</v>
      </c>
      <c r="AF49" s="76">
        <v>-73536106</v>
      </c>
      <c r="AG49" s="76">
        <v>-1009962</v>
      </c>
      <c r="AH49" s="76">
        <v>-1123102</v>
      </c>
      <c r="AI49" s="12">
        <v>-95221731</v>
      </c>
      <c r="AJ49" s="76">
        <v>-1470501</v>
      </c>
      <c r="AK49" s="76">
        <v>-54273694</v>
      </c>
      <c r="AL49" s="76">
        <v>-1292418</v>
      </c>
      <c r="AM49" s="76">
        <v>-1403689</v>
      </c>
      <c r="AN49" s="12">
        <v>-58440302</v>
      </c>
      <c r="AO49" s="76">
        <v>-115575612</v>
      </c>
      <c r="AP49" s="76">
        <v>-967103</v>
      </c>
      <c r="AQ49" s="76">
        <v>-979889</v>
      </c>
      <c r="AR49" s="76">
        <v>-987672</v>
      </c>
      <c r="AS49" s="12">
        <v>-118510276</v>
      </c>
      <c r="AT49" s="76">
        <v>-688636</v>
      </c>
      <c r="AU49" s="76">
        <v>-100899885</v>
      </c>
      <c r="AV49" s="76">
        <v>-765095</v>
      </c>
      <c r="AW49" s="76">
        <v>-873638</v>
      </c>
      <c r="AX49" s="12">
        <f>SUM(AX50:AX54)</f>
        <v>-103227254</v>
      </c>
      <c r="AY49" s="76">
        <f>SUM(AY50:AY54)</f>
        <v>-733095</v>
      </c>
      <c r="AZ49" s="76">
        <v>-64641996</v>
      </c>
      <c r="BB49" s="141"/>
    </row>
    <row r="50" spans="1:54" ht="22.5">
      <c r="B50" s="23" t="s">
        <v>191</v>
      </c>
      <c r="C50" s="23" t="s">
        <v>193</v>
      </c>
      <c r="D50" s="15">
        <v>0</v>
      </c>
      <c r="E50" s="15">
        <v>0</v>
      </c>
      <c r="F50" s="8">
        <v>0</v>
      </c>
      <c r="G50" s="9">
        <v>0</v>
      </c>
      <c r="H50" s="9">
        <v>0</v>
      </c>
      <c r="I50" s="9">
        <v>0</v>
      </c>
      <c r="J50" s="15">
        <v>0</v>
      </c>
      <c r="K50" s="8">
        <v>0</v>
      </c>
      <c r="L50" s="9">
        <v>0</v>
      </c>
      <c r="M50" s="9">
        <v>0</v>
      </c>
      <c r="N50" s="9">
        <v>0</v>
      </c>
      <c r="O50" s="15">
        <v>0</v>
      </c>
      <c r="P50" s="8">
        <v>0</v>
      </c>
      <c r="Q50" s="9">
        <v>0</v>
      </c>
      <c r="R50" s="9">
        <v>0</v>
      </c>
      <c r="S50" s="9">
        <v>0</v>
      </c>
      <c r="T50" s="15">
        <v>0</v>
      </c>
      <c r="U50" s="75">
        <v>-138665</v>
      </c>
      <c r="V50" s="8">
        <v>-142108</v>
      </c>
      <c r="W50" s="75">
        <v>-152267</v>
      </c>
      <c r="X50" s="75">
        <v>-207697</v>
      </c>
      <c r="Y50" s="15">
        <v>-640737</v>
      </c>
      <c r="Z50" s="75">
        <v>-209471</v>
      </c>
      <c r="AA50" s="75">
        <v>-211262</v>
      </c>
      <c r="AB50" s="75">
        <v>-278437</v>
      </c>
      <c r="AC50" s="75">
        <v>-1429620</v>
      </c>
      <c r="AD50" s="15">
        <v>-2128790</v>
      </c>
      <c r="AE50" s="75">
        <v>-825800</v>
      </c>
      <c r="AF50" s="75">
        <v>-1145122</v>
      </c>
      <c r="AG50" s="75">
        <v>-937852</v>
      </c>
      <c r="AH50" s="75">
        <v>-1049798</v>
      </c>
      <c r="AI50" s="15">
        <v>-3958572</v>
      </c>
      <c r="AJ50" s="75">
        <v>-1404004</v>
      </c>
      <c r="AK50" s="75">
        <v>-1455578</v>
      </c>
      <c r="AL50" s="75">
        <v>-1255803</v>
      </c>
      <c r="AM50" s="75">
        <v>-1360284</v>
      </c>
      <c r="AN50" s="15">
        <v>-5475669</v>
      </c>
      <c r="AO50" s="75">
        <v>-810360</v>
      </c>
      <c r="AP50" s="75">
        <v>-798580</v>
      </c>
      <c r="AQ50" s="75">
        <v>-829727</v>
      </c>
      <c r="AR50" s="75">
        <v>-844996</v>
      </c>
      <c r="AS50" s="15">
        <v>-3283663</v>
      </c>
      <c r="AT50" s="75">
        <v>-558451</v>
      </c>
      <c r="AU50" s="75">
        <v>-721249</v>
      </c>
      <c r="AV50" s="75">
        <v>-634099</v>
      </c>
      <c r="AW50" s="75">
        <v>-763675</v>
      </c>
      <c r="AX50" s="15">
        <v>-2677474</v>
      </c>
      <c r="AY50" s="75">
        <v>-637970</v>
      </c>
      <c r="AZ50" s="75">
        <v>-796976</v>
      </c>
      <c r="BB50" s="141"/>
    </row>
    <row r="51" spans="1:54">
      <c r="B51" s="23" t="s">
        <v>192</v>
      </c>
      <c r="C51" s="23" t="s">
        <v>194</v>
      </c>
      <c r="D51" s="15">
        <v>0</v>
      </c>
      <c r="E51" s="15">
        <v>0</v>
      </c>
      <c r="F51" s="8">
        <v>0</v>
      </c>
      <c r="G51" s="9">
        <v>0</v>
      </c>
      <c r="H51" s="9">
        <v>0</v>
      </c>
      <c r="I51" s="9">
        <v>0</v>
      </c>
      <c r="J51" s="15">
        <v>0</v>
      </c>
      <c r="K51" s="8">
        <v>0</v>
      </c>
      <c r="L51" s="9">
        <v>0</v>
      </c>
      <c r="M51" s="9">
        <v>0</v>
      </c>
      <c r="N51" s="9">
        <v>0</v>
      </c>
      <c r="O51" s="15">
        <v>0</v>
      </c>
      <c r="P51" s="8">
        <v>0</v>
      </c>
      <c r="Q51" s="9">
        <v>0</v>
      </c>
      <c r="R51" s="9">
        <v>0</v>
      </c>
      <c r="S51" s="9">
        <v>0</v>
      </c>
      <c r="T51" s="15">
        <v>0</v>
      </c>
      <c r="U51" s="75">
        <v>-55338</v>
      </c>
      <c r="V51" s="8">
        <v>-54003</v>
      </c>
      <c r="W51" s="75">
        <v>-57684</v>
      </c>
      <c r="X51" s="75">
        <v>-66255</v>
      </c>
      <c r="Y51" s="15">
        <v>-233280</v>
      </c>
      <c r="Z51" s="75">
        <v>-64482</v>
      </c>
      <c r="AA51" s="75">
        <v>-62692</v>
      </c>
      <c r="AB51" s="75">
        <v>-293559</v>
      </c>
      <c r="AC51" s="75">
        <v>149058</v>
      </c>
      <c r="AD51" s="15">
        <v>-271675</v>
      </c>
      <c r="AE51" s="75">
        <v>-90711</v>
      </c>
      <c r="AF51" s="75">
        <v>-73154</v>
      </c>
      <c r="AG51" s="75">
        <v>-72110</v>
      </c>
      <c r="AH51" s="75">
        <v>-73304</v>
      </c>
      <c r="AI51" s="15">
        <v>-309279</v>
      </c>
      <c r="AJ51" s="75">
        <v>-66497</v>
      </c>
      <c r="AK51" s="75">
        <v>-51679</v>
      </c>
      <c r="AL51" s="75">
        <v>-36615</v>
      </c>
      <c r="AM51" s="75">
        <v>-37611</v>
      </c>
      <c r="AN51" s="15">
        <v>-192402</v>
      </c>
      <c r="AO51" s="75">
        <v>-175332</v>
      </c>
      <c r="AP51" s="75">
        <v>-168523</v>
      </c>
      <c r="AQ51" s="75">
        <v>-150162</v>
      </c>
      <c r="AR51" s="75">
        <v>-142676</v>
      </c>
      <c r="AS51" s="15">
        <v>-636693</v>
      </c>
      <c r="AT51" s="75">
        <v>-130185</v>
      </c>
      <c r="AU51" s="75">
        <v>-121895</v>
      </c>
      <c r="AV51" s="75">
        <v>-126446</v>
      </c>
      <c r="AW51" s="75">
        <v>-109963</v>
      </c>
      <c r="AX51" s="15">
        <v>-488489</v>
      </c>
      <c r="AY51" s="75">
        <v>-95125</v>
      </c>
      <c r="AZ51" s="75">
        <v>-83776</v>
      </c>
      <c r="BB51" s="141"/>
    </row>
    <row r="52" spans="1:54">
      <c r="B52" s="23" t="s">
        <v>28</v>
      </c>
      <c r="C52" s="7" t="s">
        <v>133</v>
      </c>
      <c r="D52" s="15">
        <v>0</v>
      </c>
      <c r="E52" s="15">
        <v>0</v>
      </c>
      <c r="F52" s="8">
        <v>0</v>
      </c>
      <c r="G52" s="9">
        <v>0</v>
      </c>
      <c r="H52" s="9">
        <v>0</v>
      </c>
      <c r="I52" s="9">
        <v>0</v>
      </c>
      <c r="J52" s="15">
        <v>0</v>
      </c>
      <c r="K52" s="8">
        <v>0</v>
      </c>
      <c r="L52" s="9">
        <v>0</v>
      </c>
      <c r="M52" s="9">
        <v>0</v>
      </c>
      <c r="N52" s="9">
        <v>0</v>
      </c>
      <c r="O52" s="15">
        <v>0</v>
      </c>
      <c r="P52" s="8">
        <v>0</v>
      </c>
      <c r="Q52" s="9">
        <v>0</v>
      </c>
      <c r="R52" s="9">
        <v>0</v>
      </c>
      <c r="S52" s="9">
        <v>0</v>
      </c>
      <c r="T52" s="15">
        <v>0</v>
      </c>
      <c r="U52" s="75">
        <v>0</v>
      </c>
      <c r="V52" s="8">
        <v>0</v>
      </c>
      <c r="W52" s="75">
        <v>0</v>
      </c>
      <c r="X52" s="75">
        <v>0</v>
      </c>
      <c r="Y52" s="15">
        <v>0</v>
      </c>
      <c r="Z52" s="75">
        <v>0</v>
      </c>
      <c r="AA52" s="75">
        <v>0</v>
      </c>
      <c r="AB52" s="75">
        <v>0</v>
      </c>
      <c r="AC52" s="75">
        <v>0</v>
      </c>
      <c r="AD52" s="15">
        <v>0</v>
      </c>
      <c r="AE52" s="75">
        <v>-18636050</v>
      </c>
      <c r="AF52" s="75">
        <v>0</v>
      </c>
      <c r="AG52" s="75">
        <v>0</v>
      </c>
      <c r="AH52" s="75">
        <v>0</v>
      </c>
      <c r="AI52" s="15">
        <v>-18636050</v>
      </c>
      <c r="AJ52" s="75">
        <v>0</v>
      </c>
      <c r="AK52" s="75">
        <v>0</v>
      </c>
      <c r="AL52" s="75">
        <v>0</v>
      </c>
      <c r="AM52" s="75">
        <v>0</v>
      </c>
      <c r="AN52" s="15">
        <v>0</v>
      </c>
      <c r="AO52" s="75">
        <v>-114589920</v>
      </c>
      <c r="AP52" s="75">
        <v>0</v>
      </c>
      <c r="AQ52" s="75">
        <v>0</v>
      </c>
      <c r="AR52" s="75">
        <v>0</v>
      </c>
      <c r="AS52" s="15">
        <v>-114589920</v>
      </c>
      <c r="AT52" s="75">
        <v>0</v>
      </c>
      <c r="AU52" s="75">
        <v>0</v>
      </c>
      <c r="AV52" s="75">
        <v>0</v>
      </c>
      <c r="AW52" s="75">
        <v>0</v>
      </c>
      <c r="AX52" s="15">
        <v>0</v>
      </c>
      <c r="AY52" s="75">
        <v>0</v>
      </c>
      <c r="AZ52" s="75"/>
      <c r="BB52" s="141"/>
    </row>
    <row r="53" spans="1:54">
      <c r="B53" s="23" t="s">
        <v>29</v>
      </c>
      <c r="C53" s="7" t="s">
        <v>134</v>
      </c>
      <c r="D53" s="15">
        <v>-2424525</v>
      </c>
      <c r="E53" s="15">
        <v>-2729128</v>
      </c>
      <c r="F53" s="8">
        <v>0</v>
      </c>
      <c r="G53" s="9">
        <v>-1431555</v>
      </c>
      <c r="H53" s="9">
        <f>-1431556+1</f>
        <v>-1431555</v>
      </c>
      <c r="I53" s="9">
        <v>0</v>
      </c>
      <c r="J53" s="15">
        <v>-2863110</v>
      </c>
      <c r="K53" s="8">
        <v>0</v>
      </c>
      <c r="L53" s="9">
        <v>-5110193</v>
      </c>
      <c r="M53" s="9">
        <v>-1198687</v>
      </c>
      <c r="N53" s="9">
        <v>0</v>
      </c>
      <c r="O53" s="15">
        <v>-6308880</v>
      </c>
      <c r="P53" s="8">
        <v>0</v>
      </c>
      <c r="Q53" s="9">
        <v>-27310500</v>
      </c>
      <c r="R53" s="9">
        <v>0</v>
      </c>
      <c r="S53" s="9">
        <v>0</v>
      </c>
      <c r="T53" s="15">
        <v>-27310500</v>
      </c>
      <c r="U53" s="75">
        <v>0</v>
      </c>
      <c r="V53" s="8">
        <v>-27371906.100000001</v>
      </c>
      <c r="W53" s="75">
        <v>0</v>
      </c>
      <c r="X53" s="75">
        <v>0</v>
      </c>
      <c r="Y53" s="15">
        <v>-27371906.100000001</v>
      </c>
      <c r="Z53" s="75">
        <v>0</v>
      </c>
      <c r="AA53" s="75">
        <v>0</v>
      </c>
      <c r="AB53" s="75">
        <v>-72673110</v>
      </c>
      <c r="AC53" s="75">
        <v>0</v>
      </c>
      <c r="AD53" s="15">
        <v>-72673110</v>
      </c>
      <c r="AE53" s="75">
        <v>0</v>
      </c>
      <c r="AF53" s="75">
        <v>-72317830</v>
      </c>
      <c r="AG53" s="75">
        <v>0</v>
      </c>
      <c r="AH53" s="75">
        <v>0</v>
      </c>
      <c r="AI53" s="15">
        <v>-72317830</v>
      </c>
      <c r="AJ53" s="75">
        <v>0</v>
      </c>
      <c r="AK53" s="75">
        <v>-52306718</v>
      </c>
      <c r="AL53" s="75">
        <v>0</v>
      </c>
      <c r="AM53" s="75">
        <v>0</v>
      </c>
      <c r="AN53" s="15">
        <v>-52306718</v>
      </c>
      <c r="AO53" s="75">
        <v>0</v>
      </c>
      <c r="AP53" s="75">
        <v>0</v>
      </c>
      <c r="AQ53" s="75">
        <v>0</v>
      </c>
      <c r="AR53" s="75">
        <v>0</v>
      </c>
      <c r="AS53" s="12">
        <v>0</v>
      </c>
      <c r="AT53" s="75">
        <v>0</v>
      </c>
      <c r="AU53" s="75">
        <v>-100040678</v>
      </c>
      <c r="AV53" s="75">
        <v>0</v>
      </c>
      <c r="AW53" s="75">
        <v>0</v>
      </c>
      <c r="AX53" s="15">
        <v>-100040678</v>
      </c>
      <c r="AY53" s="75">
        <v>0</v>
      </c>
      <c r="AZ53" s="75">
        <v>-63745650</v>
      </c>
      <c r="BB53" s="141"/>
    </row>
    <row r="54" spans="1:54">
      <c r="B54" s="23" t="s">
        <v>266</v>
      </c>
      <c r="C54" s="7" t="s">
        <v>267</v>
      </c>
      <c r="D54" s="15">
        <v>0</v>
      </c>
      <c r="E54" s="15">
        <v>0</v>
      </c>
      <c r="F54" s="8">
        <v>0</v>
      </c>
      <c r="G54" s="9">
        <v>0</v>
      </c>
      <c r="H54" s="9">
        <v>0</v>
      </c>
      <c r="I54" s="9">
        <v>0</v>
      </c>
      <c r="J54" s="15">
        <v>0</v>
      </c>
      <c r="K54" s="8">
        <v>0</v>
      </c>
      <c r="L54" s="9">
        <v>0</v>
      </c>
      <c r="M54" s="9">
        <v>0</v>
      </c>
      <c r="N54" s="9">
        <v>0</v>
      </c>
      <c r="O54" s="15">
        <v>0</v>
      </c>
      <c r="P54" s="8">
        <v>0</v>
      </c>
      <c r="Q54" s="9">
        <v>0</v>
      </c>
      <c r="R54" s="9">
        <v>0</v>
      </c>
      <c r="S54" s="9">
        <v>0</v>
      </c>
      <c r="T54" s="15">
        <v>0</v>
      </c>
      <c r="U54" s="75">
        <v>0</v>
      </c>
      <c r="V54" s="8">
        <v>0</v>
      </c>
      <c r="W54" s="75">
        <v>0</v>
      </c>
      <c r="X54" s="75">
        <v>0</v>
      </c>
      <c r="Y54" s="15">
        <v>0</v>
      </c>
      <c r="Z54" s="75">
        <v>0</v>
      </c>
      <c r="AA54" s="75">
        <v>0</v>
      </c>
      <c r="AB54" s="75">
        <v>0</v>
      </c>
      <c r="AC54" s="75">
        <v>0</v>
      </c>
      <c r="AD54" s="15">
        <v>0</v>
      </c>
      <c r="AE54" s="75">
        <v>0</v>
      </c>
      <c r="AF54" s="75">
        <v>0</v>
      </c>
      <c r="AG54" s="75">
        <v>0</v>
      </c>
      <c r="AH54" s="75">
        <v>0</v>
      </c>
      <c r="AI54" s="15">
        <v>0</v>
      </c>
      <c r="AJ54" s="75">
        <v>0</v>
      </c>
      <c r="AK54" s="75">
        <v>-459719</v>
      </c>
      <c r="AL54" s="75">
        <v>0</v>
      </c>
      <c r="AM54" s="75">
        <v>-5794</v>
      </c>
      <c r="AN54" s="15">
        <v>-465513</v>
      </c>
      <c r="AO54" s="75">
        <v>0</v>
      </c>
      <c r="AP54" s="75">
        <v>0</v>
      </c>
      <c r="AQ54" s="75">
        <v>0</v>
      </c>
      <c r="AR54" s="75">
        <v>0</v>
      </c>
      <c r="AS54" s="12">
        <v>0</v>
      </c>
      <c r="AT54" s="75">
        <v>0</v>
      </c>
      <c r="AU54" s="75">
        <v>-16063</v>
      </c>
      <c r="AV54" s="75">
        <v>-4550</v>
      </c>
      <c r="AW54" s="75">
        <v>0</v>
      </c>
      <c r="AX54" s="15">
        <v>-20613</v>
      </c>
      <c r="AY54" s="75">
        <v>0</v>
      </c>
      <c r="AZ54" s="75">
        <v>-15594</v>
      </c>
      <c r="BB54" s="141"/>
    </row>
    <row r="55" spans="1:54" s="3" customFormat="1">
      <c r="B55" s="22" t="s">
        <v>2</v>
      </c>
      <c r="C55" s="4" t="s">
        <v>135</v>
      </c>
      <c r="D55" s="12">
        <v>-2419725</v>
      </c>
      <c r="E55" s="12">
        <v>-2729128</v>
      </c>
      <c r="F55" s="5">
        <v>0</v>
      </c>
      <c r="G55" s="6">
        <v>-1431555</v>
      </c>
      <c r="H55" s="6">
        <v>-1431556</v>
      </c>
      <c r="I55" s="6">
        <v>150001</v>
      </c>
      <c r="J55" s="12">
        <v>-2713110</v>
      </c>
      <c r="K55" s="5">
        <v>0</v>
      </c>
      <c r="L55" s="6">
        <v>-5110193</v>
      </c>
      <c r="M55" s="6">
        <v>-1198687</v>
      </c>
      <c r="N55" s="6">
        <v>0</v>
      </c>
      <c r="O55" s="12">
        <f>O53</f>
        <v>-6308880</v>
      </c>
      <c r="P55" s="5">
        <v>0</v>
      </c>
      <c r="Q55" s="6">
        <v>-27310500</v>
      </c>
      <c r="R55" s="6">
        <v>1625</v>
      </c>
      <c r="S55" s="6">
        <v>0</v>
      </c>
      <c r="T55" s="12">
        <v>-27308875</v>
      </c>
      <c r="U55" s="80">
        <v>-174003</v>
      </c>
      <c r="V55" s="5">
        <v>-27588017.100000001</v>
      </c>
      <c r="W55" s="76">
        <v>-209951</v>
      </c>
      <c r="X55" s="76">
        <v>-271346</v>
      </c>
      <c r="Y55" s="12">
        <v>-28243317.100000001</v>
      </c>
      <c r="Z55" s="80">
        <v>-273953</v>
      </c>
      <c r="AA55" s="76">
        <v>-273954</v>
      </c>
      <c r="AB55" s="76">
        <v>-73241658.799999997</v>
      </c>
      <c r="AC55" s="76">
        <v>-1280562.200000003</v>
      </c>
      <c r="AD55" s="12">
        <v>-75070128</v>
      </c>
      <c r="AE55" s="76">
        <v>-19552561</v>
      </c>
      <c r="AF55" s="76">
        <v>-73536106</v>
      </c>
      <c r="AG55" s="76">
        <v>-1006658</v>
      </c>
      <c r="AH55" s="76">
        <v>-1123102</v>
      </c>
      <c r="AI55" s="12">
        <v>-95218427</v>
      </c>
      <c r="AJ55" s="76">
        <v>-1470501</v>
      </c>
      <c r="AK55" s="76">
        <v>-54273694</v>
      </c>
      <c r="AL55" s="76">
        <v>-1292418</v>
      </c>
      <c r="AM55" s="76">
        <v>-1403689</v>
      </c>
      <c r="AN55" s="12">
        <v>-58440302</v>
      </c>
      <c r="AO55" s="76">
        <v>-114391458</v>
      </c>
      <c r="AP55" s="76">
        <v>-702160</v>
      </c>
      <c r="AQ55" s="76">
        <v>-979889</v>
      </c>
      <c r="AR55" s="76">
        <v>-987412</v>
      </c>
      <c r="AS55" s="12">
        <v>-117060919</v>
      </c>
      <c r="AT55" s="76">
        <v>-688636</v>
      </c>
      <c r="AU55" s="76">
        <v>-100898370</v>
      </c>
      <c r="AV55" s="76">
        <v>-765095</v>
      </c>
      <c r="AW55" s="76">
        <v>-873638</v>
      </c>
      <c r="AX55" s="12">
        <v>-103225739</v>
      </c>
      <c r="AY55" s="76">
        <v>-732795</v>
      </c>
      <c r="AZ55" s="76">
        <v>-64641996</v>
      </c>
      <c r="BB55" s="141"/>
    </row>
    <row r="56" spans="1:54" s="3" customFormat="1">
      <c r="B56" s="22"/>
      <c r="C56" s="4"/>
      <c r="D56" s="12"/>
      <c r="E56" s="12"/>
      <c r="F56" s="5"/>
      <c r="G56" s="6"/>
      <c r="H56" s="6"/>
      <c r="I56" s="6"/>
      <c r="J56" s="12"/>
      <c r="K56" s="5"/>
      <c r="L56" s="6"/>
      <c r="M56" s="6"/>
      <c r="N56" s="6"/>
      <c r="O56" s="12"/>
      <c r="P56" s="5"/>
      <c r="Q56" s="6"/>
      <c r="R56" s="6"/>
      <c r="S56" s="6"/>
      <c r="T56" s="12"/>
      <c r="U56" s="80"/>
      <c r="V56" s="5"/>
      <c r="W56" s="76"/>
      <c r="X56" s="76"/>
      <c r="Y56" s="12"/>
      <c r="Z56" s="80"/>
      <c r="AA56" s="76"/>
      <c r="AB56" s="76"/>
      <c r="AC56" s="76"/>
      <c r="AD56" s="12"/>
      <c r="AE56" s="76"/>
      <c r="AF56" s="76"/>
      <c r="AG56" s="76"/>
      <c r="AH56" s="76"/>
      <c r="AI56" s="12"/>
      <c r="AJ56" s="76"/>
      <c r="AK56" s="76"/>
      <c r="AL56" s="76"/>
      <c r="AM56" s="76"/>
      <c r="AN56" s="12"/>
      <c r="AO56" s="76"/>
      <c r="AP56" s="76"/>
      <c r="AQ56" s="76"/>
      <c r="AR56" s="76"/>
      <c r="AS56" s="12"/>
      <c r="AT56" s="76"/>
      <c r="AU56" s="76"/>
      <c r="AV56" s="76"/>
      <c r="AW56" s="76"/>
      <c r="AX56" s="12"/>
      <c r="AY56" s="76"/>
      <c r="AZ56" s="76"/>
      <c r="BB56" s="141"/>
    </row>
    <row r="57" spans="1:54" s="3" customFormat="1">
      <c r="B57" s="22" t="s">
        <v>30</v>
      </c>
      <c r="C57" s="4" t="s">
        <v>136</v>
      </c>
      <c r="D57" s="12">
        <v>895469</v>
      </c>
      <c r="E57" s="12">
        <v>-904462</v>
      </c>
      <c r="F57" s="5">
        <v>1280764</v>
      </c>
      <c r="G57" s="6">
        <v>14824</v>
      </c>
      <c r="H57" s="6">
        <v>91265</v>
      </c>
      <c r="I57" s="6">
        <v>3125905</v>
      </c>
      <c r="J57" s="12">
        <v>4512758</v>
      </c>
      <c r="K57" s="5">
        <v>3146468</v>
      </c>
      <c r="L57" s="6">
        <v>2742703</v>
      </c>
      <c r="M57" s="6">
        <v>10175006</v>
      </c>
      <c r="N57" s="6">
        <v>17101248</v>
      </c>
      <c r="O57" s="12">
        <f>O55+O42+O29+1</f>
        <v>33165425</v>
      </c>
      <c r="P57" s="5">
        <v>11003262</v>
      </c>
      <c r="Q57" s="6">
        <v>-21968461</v>
      </c>
      <c r="R57" s="6">
        <v>13482829</v>
      </c>
      <c r="S57" s="6">
        <v>33068967</v>
      </c>
      <c r="T57" s="12">
        <v>35586597</v>
      </c>
      <c r="U57" s="80">
        <v>28650139</v>
      </c>
      <c r="V57" s="5">
        <v>-14526346.318710357</v>
      </c>
      <c r="W57" s="76">
        <v>63894192.130000263</v>
      </c>
      <c r="X57" s="76">
        <v>82854573.188710093</v>
      </c>
      <c r="Y57" s="12">
        <v>160872558</v>
      </c>
      <c r="Z57" s="80">
        <v>46688156</v>
      </c>
      <c r="AA57" s="76">
        <v>49009083.869999722</v>
      </c>
      <c r="AB57" s="76">
        <v>-224390938.32999998</v>
      </c>
      <c r="AC57" s="76">
        <v>32022787.460000291</v>
      </c>
      <c r="AD57" s="12">
        <v>-96670911</v>
      </c>
      <c r="AE57" s="76">
        <v>10071967</v>
      </c>
      <c r="AF57" s="76">
        <v>-58357355</v>
      </c>
      <c r="AG57" s="76">
        <v>22680031</v>
      </c>
      <c r="AH57" s="76">
        <v>12829962</v>
      </c>
      <c r="AI57" s="12">
        <v>-12775395</v>
      </c>
      <c r="AJ57" s="76">
        <v>13720713</v>
      </c>
      <c r="AK57" s="76">
        <v>-35172996</v>
      </c>
      <c r="AL57" s="76">
        <v>29175874.851085007</v>
      </c>
      <c r="AM57" s="76">
        <v>28772032.148914993</v>
      </c>
      <c r="AN57" s="12">
        <v>36495624</v>
      </c>
      <c r="AO57" s="76">
        <v>-83378387.74000001</v>
      </c>
      <c r="AP57" s="76">
        <v>13611724.74000001</v>
      </c>
      <c r="AQ57" s="76">
        <v>25717615</v>
      </c>
      <c r="AR57" s="76">
        <v>23276255</v>
      </c>
      <c r="AS57" s="12">
        <v>-20772793</v>
      </c>
      <c r="AT57" s="76">
        <v>28435875</v>
      </c>
      <c r="AU57" s="76">
        <v>-90249593</v>
      </c>
      <c r="AV57" s="76">
        <v>24589763</v>
      </c>
      <c r="AW57" s="76">
        <v>13158764</v>
      </c>
      <c r="AX57" s="12">
        <v>-24065191</v>
      </c>
      <c r="AY57" s="76">
        <v>17328878</v>
      </c>
      <c r="AZ57" s="76">
        <v>-64295483</v>
      </c>
      <c r="BB57" s="141"/>
    </row>
    <row r="58" spans="1:54" s="3" customFormat="1">
      <c r="B58" s="22" t="s">
        <v>139</v>
      </c>
      <c r="C58" s="4" t="s">
        <v>137</v>
      </c>
      <c r="D58" s="12">
        <v>868156</v>
      </c>
      <c r="E58" s="12">
        <v>-871129</v>
      </c>
      <c r="F58" s="5">
        <v>1264995</v>
      </c>
      <c r="G58" s="6">
        <v>115203</v>
      </c>
      <c r="H58" s="6">
        <v>-23002</v>
      </c>
      <c r="I58" s="6">
        <v>3059961</v>
      </c>
      <c r="J58" s="12">
        <v>4417157</v>
      </c>
      <c r="K58" s="5">
        <v>3242364</v>
      </c>
      <c r="L58" s="6">
        <v>2915338</v>
      </c>
      <c r="M58" s="6">
        <v>9604543</v>
      </c>
      <c r="N58" s="6">
        <v>17415713</v>
      </c>
      <c r="O58" s="12">
        <v>33177958</v>
      </c>
      <c r="P58" s="5">
        <v>11139615</v>
      </c>
      <c r="Q58" s="6">
        <v>-22145583</v>
      </c>
      <c r="R58" s="6">
        <v>13630736</v>
      </c>
      <c r="S58" s="6">
        <v>32854463</v>
      </c>
      <c r="T58" s="12">
        <v>35479231</v>
      </c>
      <c r="U58" s="80">
        <v>29813707</v>
      </c>
      <c r="V58" s="5">
        <v>-15700384.049999997</v>
      </c>
      <c r="W58" s="76">
        <v>64384576.690000013</v>
      </c>
      <c r="X58" s="76">
        <v>82880452.359999985</v>
      </c>
      <c r="Y58" s="12">
        <v>161378352</v>
      </c>
      <c r="Z58" s="80">
        <v>48078137</v>
      </c>
      <c r="AA58" s="76">
        <v>47924189.94999972</v>
      </c>
      <c r="AB58" s="76">
        <v>-224978581.63</v>
      </c>
      <c r="AC58" s="76">
        <v>31921302.680000275</v>
      </c>
      <c r="AD58" s="12">
        <v>-97054952</v>
      </c>
      <c r="AE58" s="76">
        <v>9727349</v>
      </c>
      <c r="AF58" s="76">
        <v>-58350180.149999984</v>
      </c>
      <c r="AG58" s="76">
        <v>22336086.149999984</v>
      </c>
      <c r="AH58" s="76">
        <v>13328201</v>
      </c>
      <c r="AI58" s="12">
        <v>-12958544</v>
      </c>
      <c r="AJ58" s="76">
        <v>13654328</v>
      </c>
      <c r="AK58" s="76">
        <v>-34870333</v>
      </c>
      <c r="AL58" s="76">
        <v>28441103</v>
      </c>
      <c r="AM58" s="76">
        <v>29005737</v>
      </c>
      <c r="AN58" s="12">
        <v>36230835</v>
      </c>
      <c r="AO58" s="76">
        <v>-86041772</v>
      </c>
      <c r="AP58" s="76">
        <v>18187184</v>
      </c>
      <c r="AQ58" s="76">
        <v>26417999</v>
      </c>
      <c r="AR58" s="76">
        <v>22385722</v>
      </c>
      <c r="AS58" s="12">
        <v>1721924</v>
      </c>
      <c r="AT58" s="76">
        <v>28602004</v>
      </c>
      <c r="AU58" s="76">
        <v>-88954873</v>
      </c>
      <c r="AV58" s="76">
        <v>24047707</v>
      </c>
      <c r="AW58" s="76">
        <v>12856200</v>
      </c>
      <c r="AX58" s="12">
        <v>-23448962</v>
      </c>
      <c r="AY58" s="76">
        <v>16883272</v>
      </c>
      <c r="AZ58" s="76">
        <v>-64075987</v>
      </c>
      <c r="BB58" s="141"/>
    </row>
    <row r="59" spans="1:54" ht="22.5">
      <c r="B59" s="39" t="s">
        <v>272</v>
      </c>
      <c r="C59" s="40" t="s">
        <v>273</v>
      </c>
      <c r="D59" s="24">
        <v>-27313</v>
      </c>
      <c r="E59" s="24">
        <v>33334</v>
      </c>
      <c r="F59" s="41">
        <v>-15769</v>
      </c>
      <c r="G59" s="42">
        <v>100379</v>
      </c>
      <c r="H59" s="42">
        <v>-114267</v>
      </c>
      <c r="I59" s="42">
        <v>-65944</v>
      </c>
      <c r="J59" s="24">
        <v>-95601</v>
      </c>
      <c r="K59" s="41">
        <v>95896</v>
      </c>
      <c r="L59" s="42">
        <v>172635</v>
      </c>
      <c r="M59" s="42">
        <v>-570463</v>
      </c>
      <c r="N59" s="42">
        <v>314465</v>
      </c>
      <c r="O59" s="24">
        <v>12533</v>
      </c>
      <c r="P59" s="41">
        <v>136353</v>
      </c>
      <c r="Q59" s="42">
        <v>-177122</v>
      </c>
      <c r="R59" s="42">
        <v>147907</v>
      </c>
      <c r="S59" s="42">
        <v>-214504</v>
      </c>
      <c r="T59" s="24">
        <v>-107366</v>
      </c>
      <c r="U59" s="84">
        <v>1163568</v>
      </c>
      <c r="V59" s="41">
        <v>-990248</v>
      </c>
      <c r="W59" s="92">
        <v>490384.37000000011</v>
      </c>
      <c r="X59" s="92">
        <v>-157910.37000000011</v>
      </c>
      <c r="Y59" s="24">
        <v>505794</v>
      </c>
      <c r="Z59" s="84">
        <v>1389981</v>
      </c>
      <c r="AA59" s="92">
        <v>-1084893.9200000018</v>
      </c>
      <c r="AB59" s="92">
        <v>-587643</v>
      </c>
      <c r="AC59" s="92">
        <v>-101485.07999999821</v>
      </c>
      <c r="AD59" s="24">
        <v>-384041</v>
      </c>
      <c r="AE59" s="92">
        <v>-344617</v>
      </c>
      <c r="AF59" s="92">
        <v>7174</v>
      </c>
      <c r="AG59" s="92">
        <v>-343945</v>
      </c>
      <c r="AH59" s="92">
        <v>498239</v>
      </c>
      <c r="AI59" s="24">
        <v>-183149</v>
      </c>
      <c r="AJ59" s="92">
        <v>-66385</v>
      </c>
      <c r="AK59" s="92">
        <v>302663</v>
      </c>
      <c r="AL59" s="92">
        <v>-734771.36</v>
      </c>
      <c r="AM59" s="92">
        <v>233704.36</v>
      </c>
      <c r="AN59" s="24">
        <v>-264789</v>
      </c>
      <c r="AO59" s="92">
        <v>-2663384.2600000002</v>
      </c>
      <c r="AP59" s="92">
        <v>4575459.26</v>
      </c>
      <c r="AQ59" s="92">
        <v>700384.00000000047</v>
      </c>
      <c r="AR59" s="92">
        <v>-890535</v>
      </c>
      <c r="AS59" s="24">
        <v>1721924</v>
      </c>
      <c r="AT59" s="92">
        <v>166129</v>
      </c>
      <c r="AU59" s="92">
        <v>1294720</v>
      </c>
      <c r="AV59" s="92">
        <v>-542056</v>
      </c>
      <c r="AW59" s="92">
        <v>-302564</v>
      </c>
      <c r="AX59" s="24">
        <v>616229</v>
      </c>
      <c r="AY59" s="92">
        <v>-445606</v>
      </c>
      <c r="AZ59" s="92">
        <v>219496</v>
      </c>
      <c r="BB59" s="141"/>
    </row>
    <row r="61" spans="1:54">
      <c r="A61" s="19"/>
      <c r="D61" s="60" t="s">
        <v>286</v>
      </c>
    </row>
    <row r="62" spans="1:54">
      <c r="A62" s="19"/>
      <c r="D62" s="34" t="s">
        <v>287</v>
      </c>
    </row>
    <row r="63" spans="1:54">
      <c r="A63" s="19"/>
      <c r="D63" s="34" t="s">
        <v>288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15</vt:i4>
      </vt:variant>
    </vt:vector>
  </HeadingPairs>
  <TitlesOfParts>
    <vt:vector size="18" baseType="lpstr">
      <vt:lpstr>Bilans | Balance Sheet</vt:lpstr>
      <vt:lpstr>RZiS |P&amp;L</vt:lpstr>
      <vt:lpstr>Przepływy pieniężne| Cash_popr</vt:lpstr>
      <vt:lpstr>'Przepływy pieniężne| Cash_popr'!_Toc103928371</vt:lpstr>
      <vt:lpstr>'Przepływy pieniężne| Cash_popr'!_Toc103928411</vt:lpstr>
      <vt:lpstr>'Przepływy pieniężne| Cash_popr'!_Toc103928417</vt:lpstr>
      <vt:lpstr>'Przepływy pieniężne| Cash_popr'!_Toc103928420</vt:lpstr>
      <vt:lpstr>'Przepływy pieniężne| Cash_popr'!_Toc103928424</vt:lpstr>
      <vt:lpstr>'Przepływy pieniężne| Cash_popr'!_Toc103928427</vt:lpstr>
      <vt:lpstr>'Przepływy pieniężne| Cash_popr'!_Toc103928430</vt:lpstr>
      <vt:lpstr>'Przepływy pieniężne| Cash_popr'!_Toc103928433</vt:lpstr>
      <vt:lpstr>'Przepływy pieniężne| Cash_popr'!_Toc127969804</vt:lpstr>
      <vt:lpstr>'Przepływy pieniężne| Cash_popr'!_Toc97582476</vt:lpstr>
      <vt:lpstr>'Przepływy pieniężne| Cash_popr'!_Toc99026710</vt:lpstr>
      <vt:lpstr>'Przepływy pieniężne| Cash_popr'!_Toc99026715</vt:lpstr>
      <vt:lpstr>'Przepływy pieniężne| Cash_popr'!_Toc99026716</vt:lpstr>
      <vt:lpstr>'Przepływy pieniężne| Cash_popr'!_Toc99026738</vt:lpstr>
      <vt:lpstr>'Bilans | Balance Sheet'!OLE_LINK1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Paradowski</dc:creator>
  <cp:lastModifiedBy>Nina Graboś</cp:lastModifiedBy>
  <dcterms:created xsi:type="dcterms:W3CDTF">2018-04-04T11:48:40Z</dcterms:created>
  <dcterms:modified xsi:type="dcterms:W3CDTF">2026-08-24T07:34:38Z</dcterms:modified>
</cp:coreProperties>
</file>